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torage-ua.slu.se\common$\Planeringsavdelningen\Utbildning\Forskarutbildning\Kvalitetssäkringssystem\Kvalitetsarbete 2026\"/>
    </mc:Choice>
  </mc:AlternateContent>
  <xr:revisionPtr revIDLastSave="0" documentId="13_ncr:1_{902FECCC-637E-42D5-8848-A635A0172BDC}" xr6:coauthVersionLast="47" xr6:coauthVersionMax="47" xr10:uidLastSave="{00000000-0000-0000-0000-000000000000}"/>
  <bookViews>
    <workbookView xWindow="780" yWindow="780" windowWidth="26115" windowHeight="16440" tabRatio="786" xr2:uid="{00000000-000D-0000-FFFF-FFFF00000000}"/>
  </bookViews>
  <sheets>
    <sheet name="Index" sheetId="1" r:id="rId1"/>
    <sheet name="1. Applicants per position" sheetId="2" r:id="rId2"/>
    <sheet name="2. SLU Admitted students" sheetId="6" r:id="rId3"/>
    <sheet name="3. Nat. comp. new entrants" sheetId="7" r:id="rId4"/>
    <sheet name="4. SLU Active students " sheetId="4" r:id="rId5"/>
    <sheet name="5. Nat. comp. Active students" sheetId="3" r:id="rId6"/>
    <sheet name="6. SLU Doctoral degrees" sheetId="8" r:id="rId7"/>
    <sheet name="7. SLU Licentiate degrees" sheetId="9" r:id="rId8"/>
    <sheet name="8. SLU Actual period of study" sheetId="10" r:id="rId9"/>
    <sheet name="9. SLU Completion rate" sheetId="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6" l="1"/>
  <c r="E40" i="6"/>
  <c r="B40" i="6"/>
  <c r="C40" i="6"/>
  <c r="F40" i="6"/>
  <c r="E28" i="6"/>
  <c r="D28" i="6"/>
  <c r="C28" i="6"/>
  <c r="F28" i="6"/>
  <c r="B28" i="6"/>
  <c r="C15" i="6"/>
  <c r="D15" i="6"/>
  <c r="E15" i="6"/>
  <c r="F15" i="6"/>
  <c r="B15" i="6"/>
  <c r="D8" i="6"/>
  <c r="F8" i="6"/>
  <c r="C8" i="6"/>
  <c r="E8" i="6"/>
  <c r="B8" i="6"/>
  <c r="J48" i="5"/>
  <c r="I48" i="5"/>
  <c r="H48" i="5"/>
  <c r="J47" i="5"/>
  <c r="I47" i="5"/>
  <c r="H47" i="5"/>
  <c r="J46" i="5"/>
  <c r="I46" i="5"/>
  <c r="H46" i="5"/>
  <c r="J45" i="5"/>
  <c r="I45" i="5"/>
  <c r="H45" i="5"/>
  <c r="J44" i="5"/>
  <c r="I44" i="5"/>
  <c r="H44" i="5"/>
  <c r="J43" i="5"/>
  <c r="I43" i="5"/>
  <c r="H43" i="5"/>
  <c r="J42" i="5"/>
  <c r="I42" i="5"/>
  <c r="H42" i="5"/>
  <c r="J41" i="5"/>
  <c r="I41" i="5"/>
  <c r="H41" i="5"/>
  <c r="J40" i="5"/>
  <c r="I40" i="5"/>
  <c r="H40" i="5"/>
  <c r="J39" i="5"/>
  <c r="I39" i="5"/>
  <c r="H39" i="5"/>
  <c r="J159" i="5"/>
  <c r="I159" i="5"/>
  <c r="H159" i="5"/>
  <c r="J158" i="5"/>
  <c r="I158" i="5"/>
  <c r="H158" i="5"/>
  <c r="J157" i="5"/>
  <c r="I157" i="5"/>
  <c r="H157" i="5"/>
  <c r="J156" i="5"/>
  <c r="I156" i="5"/>
  <c r="H156" i="5"/>
  <c r="J155" i="5"/>
  <c r="I155" i="5"/>
  <c r="H155" i="5"/>
  <c r="J154" i="5"/>
  <c r="I154" i="5"/>
  <c r="H154" i="5"/>
  <c r="J153" i="5"/>
  <c r="I153" i="5"/>
  <c r="H153" i="5"/>
  <c r="J152" i="5"/>
  <c r="I152" i="5"/>
  <c r="H152" i="5"/>
  <c r="J151" i="5"/>
  <c r="I151" i="5"/>
  <c r="H151" i="5"/>
  <c r="J150" i="5"/>
  <c r="I150" i="5"/>
  <c r="H150" i="5"/>
  <c r="J127" i="5"/>
  <c r="I127" i="5"/>
  <c r="H127" i="5"/>
  <c r="J126" i="5"/>
  <c r="I126" i="5"/>
  <c r="H126" i="5"/>
  <c r="J125" i="5"/>
  <c r="I125" i="5"/>
  <c r="H125" i="5"/>
  <c r="J124" i="5"/>
  <c r="I124" i="5"/>
  <c r="H124" i="5"/>
  <c r="J123" i="5"/>
  <c r="I123" i="5"/>
  <c r="H123" i="5"/>
  <c r="J122" i="5"/>
  <c r="I122" i="5"/>
  <c r="H122" i="5"/>
  <c r="J121" i="5"/>
  <c r="I121" i="5"/>
  <c r="H121" i="5"/>
  <c r="J120" i="5"/>
  <c r="I120" i="5"/>
  <c r="H120" i="5"/>
  <c r="J119" i="5"/>
  <c r="I119" i="5"/>
  <c r="H119" i="5"/>
  <c r="J118" i="5"/>
  <c r="I118" i="5"/>
  <c r="H118" i="5"/>
  <c r="J95" i="5"/>
  <c r="I95" i="5"/>
  <c r="H95" i="5"/>
  <c r="J94" i="5"/>
  <c r="I94" i="5"/>
  <c r="H94" i="5"/>
  <c r="J93" i="5"/>
  <c r="I93" i="5"/>
  <c r="H93" i="5"/>
  <c r="J92" i="5"/>
  <c r="I92" i="5"/>
  <c r="H92" i="5"/>
  <c r="J91" i="5"/>
  <c r="I91" i="5"/>
  <c r="H91" i="5"/>
  <c r="J90" i="5"/>
  <c r="I90" i="5"/>
  <c r="H90" i="5"/>
  <c r="J89" i="5"/>
  <c r="I89" i="5"/>
  <c r="H89" i="5"/>
  <c r="J88" i="5"/>
  <c r="I88" i="5"/>
  <c r="H88" i="5"/>
  <c r="J87" i="5"/>
  <c r="I87" i="5"/>
  <c r="H87" i="5"/>
  <c r="J86" i="5"/>
  <c r="I86" i="5"/>
  <c r="H86" i="5"/>
  <c r="J64" i="5"/>
  <c r="I64" i="5"/>
  <c r="H64" i="5"/>
  <c r="J63" i="5"/>
  <c r="I63" i="5"/>
  <c r="H63" i="5"/>
  <c r="J62" i="5"/>
  <c r="I62" i="5"/>
  <c r="H62" i="5"/>
  <c r="J61" i="5"/>
  <c r="I61" i="5"/>
  <c r="H61" i="5"/>
  <c r="J60" i="5"/>
  <c r="I60" i="5"/>
  <c r="H60" i="5"/>
  <c r="J59" i="5"/>
  <c r="I59" i="5"/>
  <c r="H59" i="5"/>
  <c r="J58" i="5"/>
  <c r="I58" i="5"/>
  <c r="H58" i="5"/>
  <c r="J57" i="5"/>
  <c r="I57" i="5"/>
  <c r="H57" i="5"/>
  <c r="J56" i="5"/>
  <c r="I56" i="5"/>
  <c r="H56" i="5"/>
  <c r="J55" i="5"/>
  <c r="I55" i="5"/>
  <c r="H55" i="5"/>
  <c r="L27" i="9"/>
  <c r="M27" i="9"/>
  <c r="N27" i="9"/>
  <c r="O27" i="9"/>
  <c r="P27" i="9"/>
  <c r="K27" i="9"/>
  <c r="I27" i="9"/>
  <c r="E50" i="8" l="1"/>
  <c r="I50" i="8"/>
  <c r="N50" i="8"/>
  <c r="O50" i="8"/>
  <c r="P50" i="8"/>
  <c r="J14" i="10" l="1"/>
  <c r="J7" i="10"/>
  <c r="J8" i="10"/>
  <c r="J22" i="10"/>
  <c r="J45" i="10"/>
  <c r="J34" i="10"/>
  <c r="K21" i="4" l="1"/>
  <c r="Q94" i="4"/>
  <c r="Q95" i="4"/>
  <c r="Q93" i="4"/>
  <c r="Q61" i="4"/>
  <c r="Q62" i="4"/>
  <c r="F7" i="6"/>
  <c r="J21" i="4" l="1"/>
  <c r="I21" i="4"/>
  <c r="H21" i="4"/>
  <c r="G21" i="4"/>
  <c r="N96" i="4"/>
  <c r="K96" i="4"/>
  <c r="H96" i="4"/>
  <c r="E96" i="4"/>
  <c r="Q96" i="4"/>
  <c r="N95" i="4"/>
  <c r="N94" i="4"/>
  <c r="N93" i="4"/>
  <c r="N92" i="4"/>
  <c r="K92" i="4"/>
  <c r="H92" i="4"/>
  <c r="E92" i="4"/>
  <c r="Q92" i="4"/>
  <c r="N91" i="4"/>
  <c r="K91" i="4"/>
  <c r="H91" i="4"/>
  <c r="E91" i="4"/>
  <c r="Q91" i="4"/>
  <c r="N90" i="4"/>
  <c r="K90" i="4"/>
  <c r="H90" i="4"/>
  <c r="E90" i="4"/>
  <c r="Q90" i="4"/>
  <c r="N89" i="4"/>
  <c r="K89" i="4"/>
  <c r="H89" i="4"/>
  <c r="E89" i="4"/>
  <c r="Q89" i="4"/>
  <c r="N88" i="4"/>
  <c r="K88" i="4"/>
  <c r="H88" i="4"/>
  <c r="E88" i="4"/>
  <c r="Q88" i="4"/>
  <c r="N87" i="4"/>
  <c r="K87" i="4"/>
  <c r="H87" i="4"/>
  <c r="E87" i="4"/>
  <c r="Q87" i="4"/>
  <c r="N86" i="4"/>
  <c r="K86" i="4"/>
  <c r="H86" i="4"/>
  <c r="E86" i="4"/>
  <c r="Q86" i="4"/>
  <c r="N80" i="4"/>
  <c r="K80" i="4"/>
  <c r="H80" i="4"/>
  <c r="E80" i="4"/>
  <c r="Q80" i="4"/>
  <c r="N79" i="4"/>
  <c r="K79" i="4"/>
  <c r="H79" i="4"/>
  <c r="E79" i="4"/>
  <c r="Q79" i="4"/>
  <c r="N78" i="4"/>
  <c r="K78" i="4"/>
  <c r="H78" i="4"/>
  <c r="E78" i="4"/>
  <c r="Q78" i="4"/>
  <c r="N77" i="4"/>
  <c r="K77" i="4"/>
  <c r="H77" i="4"/>
  <c r="E77" i="4"/>
  <c r="Q77" i="4"/>
  <c r="N76" i="4"/>
  <c r="K76" i="4"/>
  <c r="H76" i="4"/>
  <c r="E76" i="4"/>
  <c r="Q76" i="4"/>
  <c r="N75" i="4"/>
  <c r="K75" i="4"/>
  <c r="H75" i="4"/>
  <c r="E75" i="4"/>
  <c r="Q75" i="4"/>
  <c r="N74" i="4"/>
  <c r="K74" i="4"/>
  <c r="H74" i="4"/>
  <c r="E74" i="4"/>
  <c r="Q74" i="4"/>
  <c r="N73" i="4"/>
  <c r="K73" i="4"/>
  <c r="H73" i="4"/>
  <c r="E73" i="4"/>
  <c r="Q73" i="4"/>
  <c r="N72" i="4"/>
  <c r="K72" i="4"/>
  <c r="H72" i="4"/>
  <c r="E72" i="4"/>
  <c r="Q72" i="4"/>
  <c r="N71" i="4"/>
  <c r="K71" i="4"/>
  <c r="H71" i="4"/>
  <c r="E71" i="4"/>
  <c r="Q71" i="4"/>
  <c r="N70" i="4"/>
  <c r="K70" i="4"/>
  <c r="H70" i="4"/>
  <c r="E70" i="4"/>
  <c r="Q70" i="4"/>
  <c r="N69" i="4"/>
  <c r="K69" i="4"/>
  <c r="H69" i="4"/>
  <c r="E69" i="4"/>
  <c r="M63" i="4"/>
  <c r="N63" i="4" s="1"/>
  <c r="K63" i="4"/>
  <c r="H63" i="4"/>
  <c r="E63" i="4"/>
  <c r="Q63" i="4"/>
  <c r="N62" i="4"/>
  <c r="K62" i="4"/>
  <c r="H62" i="4"/>
  <c r="E62" i="4"/>
  <c r="N61" i="4"/>
  <c r="K61" i="4"/>
  <c r="H61" i="4"/>
  <c r="E61" i="4"/>
  <c r="N60" i="4"/>
  <c r="K60" i="4"/>
  <c r="H60" i="4"/>
  <c r="E60" i="4"/>
  <c r="N59" i="4"/>
  <c r="K59" i="4"/>
  <c r="H59" i="4"/>
  <c r="E59" i="4"/>
  <c r="N58" i="4"/>
  <c r="K58" i="4"/>
  <c r="H58" i="4"/>
  <c r="E58" i="4"/>
  <c r="Q58" i="4"/>
  <c r="N57" i="4"/>
  <c r="K57" i="4"/>
  <c r="H57" i="4"/>
  <c r="E57" i="4"/>
  <c r="Q57" i="4"/>
  <c r="N56" i="4"/>
  <c r="K56" i="4"/>
  <c r="H56" i="4"/>
  <c r="E56" i="4"/>
  <c r="Q56" i="4"/>
  <c r="N55" i="4"/>
  <c r="K55" i="4"/>
  <c r="H55" i="4"/>
  <c r="E55" i="4"/>
  <c r="Q55" i="4"/>
  <c r="N54" i="4"/>
  <c r="K54" i="4"/>
  <c r="H54" i="4"/>
  <c r="E54" i="4"/>
  <c r="Q54" i="4"/>
  <c r="N53" i="4"/>
  <c r="K53" i="4"/>
  <c r="H53" i="4"/>
  <c r="E53" i="4"/>
  <c r="Q53" i="4"/>
  <c r="N52" i="4"/>
  <c r="K52" i="4"/>
  <c r="H52" i="4"/>
  <c r="E52" i="4"/>
  <c r="Q52" i="4"/>
  <c r="N51" i="4"/>
  <c r="K51" i="4"/>
  <c r="H51" i="4"/>
  <c r="E51" i="4"/>
  <c r="Q51" i="4"/>
  <c r="N50" i="4"/>
  <c r="K50" i="4"/>
  <c r="H50" i="4"/>
  <c r="E50" i="4"/>
  <c r="Q50" i="4"/>
  <c r="N44" i="4"/>
  <c r="K44" i="4"/>
  <c r="H44" i="4"/>
  <c r="E44" i="4"/>
  <c r="N43" i="4"/>
  <c r="K43" i="4"/>
  <c r="H43" i="4"/>
  <c r="E43" i="4"/>
  <c r="N42" i="4"/>
  <c r="K42" i="4"/>
  <c r="H42" i="4"/>
  <c r="E42" i="4"/>
  <c r="N41" i="4"/>
  <c r="K41" i="4"/>
  <c r="H41" i="4"/>
  <c r="E41" i="4"/>
  <c r="N40" i="4"/>
  <c r="K40" i="4"/>
  <c r="H40" i="4"/>
  <c r="E40" i="4"/>
  <c r="N39" i="4"/>
  <c r="K39" i="4"/>
  <c r="H39" i="4"/>
  <c r="E39" i="4"/>
  <c r="N38" i="4"/>
  <c r="K38" i="4"/>
  <c r="H38" i="4"/>
  <c r="E38" i="4"/>
  <c r="J27" i="9" l="1"/>
  <c r="H27" i="9"/>
  <c r="G27" i="9"/>
  <c r="E27" i="9"/>
  <c r="D27" i="9"/>
  <c r="C27" i="9"/>
  <c r="B27" i="9"/>
  <c r="M50" i="8"/>
  <c r="L50" i="8"/>
  <c r="K50" i="8"/>
  <c r="J50" i="8"/>
  <c r="H50" i="8"/>
  <c r="G50" i="8"/>
  <c r="F50" i="8"/>
  <c r="D50" i="8"/>
  <c r="C50" i="8"/>
  <c r="B50" i="8"/>
</calcChain>
</file>

<file path=xl/sharedStrings.xml><?xml version="1.0" encoding="utf-8"?>
<sst xmlns="http://schemas.openxmlformats.org/spreadsheetml/2006/main" count="625" uniqueCount="241">
  <si>
    <t>Kommentarer</t>
  </si>
  <si>
    <t>SLU</t>
  </si>
  <si>
    <t>Källa</t>
  </si>
  <si>
    <t>SLU rapport</t>
  </si>
  <si>
    <t>x</t>
  </si>
  <si>
    <t>ReachMee</t>
  </si>
  <si>
    <t>Ladok via LINS</t>
  </si>
  <si>
    <t>ÅR, tabell 10</t>
  </si>
  <si>
    <t>UKÄ:s statistikdatabas</t>
  </si>
  <si>
    <t>ÅR, text</t>
  </si>
  <si>
    <t>T&amp;T diagram 15</t>
  </si>
  <si>
    <t>T&amp;T diagram 16</t>
  </si>
  <si>
    <t>T&amp;T diagram 17, 18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</si>
  <si>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</si>
  <si>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ÅR, figur 2</t>
  </si>
  <si>
    <t>LINS</t>
  </si>
  <si>
    <t>Enskild rapportering</t>
  </si>
  <si>
    <t>UKÄ rapport 2018:1</t>
  </si>
  <si>
    <t>SCB rapport 2019:4</t>
  </si>
  <si>
    <t>SCB rapport 2019:5</t>
  </si>
  <si>
    <t>SCB meddelande 2019</t>
  </si>
  <si>
    <t>Department</t>
  </si>
  <si>
    <t>Number of applicants</t>
  </si>
  <si>
    <t>Institutionen för skoglig mykologi och växtpatologi</t>
  </si>
  <si>
    <t>LTV</t>
  </si>
  <si>
    <t>NJ</t>
  </si>
  <si>
    <t>S</t>
  </si>
  <si>
    <t>VH</t>
  </si>
  <si>
    <t>Faculty</t>
  </si>
  <si>
    <t>KV</t>
  </si>
  <si>
    <t>MoM</t>
  </si>
  <si>
    <t>Mykopat</t>
  </si>
  <si>
    <t>SBT</t>
  </si>
  <si>
    <t>SES</t>
  </si>
  <si>
    <t>Sekon</t>
  </si>
  <si>
    <t>SGVF</t>
  </si>
  <si>
    <t>SRH</t>
  </si>
  <si>
    <t>SSV</t>
  </si>
  <si>
    <t>SoL</t>
  </si>
  <si>
    <t>IMS</t>
  </si>
  <si>
    <t>VF</t>
  </si>
  <si>
    <t>VSB</t>
  </si>
  <si>
    <t>VoM</t>
  </si>
  <si>
    <t>Ekon</t>
  </si>
  <si>
    <t>EoT</t>
  </si>
  <si>
    <t>MV</t>
  </si>
  <si>
    <t>VB</t>
  </si>
  <si>
    <t>Time series</t>
  </si>
  <si>
    <t>Sheet</t>
  </si>
  <si>
    <t>Doctoral student new entrants (nybörjare)</t>
  </si>
  <si>
    <t>Active doctoral students</t>
  </si>
  <si>
    <t>Gender distribution</t>
  </si>
  <si>
    <t>Source: UKÄ database Högskolan i siffror, "Aktiva doktorander"</t>
  </si>
  <si>
    <t>Lärosäte</t>
  </si>
  <si>
    <t>HT2000</t>
  </si>
  <si>
    <t>HT2001</t>
  </si>
  <si>
    <t>HT2002</t>
  </si>
  <si>
    <t>HT2003</t>
  </si>
  <si>
    <t>HT2004</t>
  </si>
  <si>
    <t>HT2005</t>
  </si>
  <si>
    <t>HT2006</t>
  </si>
  <si>
    <t>HT2007</t>
  </si>
  <si>
    <t>HT2008</t>
  </si>
  <si>
    <t>HT2009</t>
  </si>
  <si>
    <t>HT2010</t>
  </si>
  <si>
    <t>HT2011</t>
  </si>
  <si>
    <t>HT2012</t>
  </si>
  <si>
    <t>HT2013</t>
  </si>
  <si>
    <t>HT2014</t>
  </si>
  <si>
    <t>HT2015</t>
  </si>
  <si>
    <t>HT2016</t>
  </si>
  <si>
    <t>HT2017</t>
  </si>
  <si>
    <t>HT2018</t>
  </si>
  <si>
    <t>HT2019</t>
  </si>
  <si>
    <t>HT2020</t>
  </si>
  <si>
    <t>HT2021</t>
  </si>
  <si>
    <t>HT2022</t>
  </si>
  <si>
    <t>LU</t>
  </si>
  <si>
    <t>UU</t>
  </si>
  <si>
    <t>KI</t>
  </si>
  <si>
    <t>GU</t>
  </si>
  <si>
    <t>KTH</t>
  </si>
  <si>
    <t>SU</t>
  </si>
  <si>
    <t>LiU</t>
  </si>
  <si>
    <t>CTH</t>
  </si>
  <si>
    <t>UmU</t>
  </si>
  <si>
    <t>LTU</t>
  </si>
  <si>
    <t>LnU</t>
  </si>
  <si>
    <t>KaU</t>
  </si>
  <si>
    <t>Miun</t>
  </si>
  <si>
    <t>Riket</t>
  </si>
  <si>
    <t>2021</t>
  </si>
  <si>
    <t>2022</t>
  </si>
  <si>
    <t>2023</t>
  </si>
  <si>
    <t>135</t>
  </si>
  <si>
    <t>280</t>
  </si>
  <si>
    <t>415</t>
  </si>
  <si>
    <t>425</t>
  </si>
  <si>
    <t>435</t>
  </si>
  <si>
    <t>480</t>
  </si>
  <si>
    <t>500</t>
  </si>
  <si>
    <t>510</t>
  </si>
  <si>
    <t>565</t>
  </si>
  <si>
    <t>595</t>
  </si>
  <si>
    <t>210</t>
  </si>
  <si>
    <t>241</t>
  </si>
  <si>
    <t>251</t>
  </si>
  <si>
    <t>260</t>
  </si>
  <si>
    <t>295</t>
  </si>
  <si>
    <t>300</t>
  </si>
  <si>
    <t>330</t>
  </si>
  <si>
    <t>390</t>
  </si>
  <si>
    <t>545</t>
  </si>
  <si>
    <t>540</t>
  </si>
  <si>
    <t>650</t>
  </si>
  <si>
    <t>670</t>
  </si>
  <si>
    <t>712</t>
  </si>
  <si>
    <t>713</t>
  </si>
  <si>
    <t>715</t>
  </si>
  <si>
    <t>880</t>
  </si>
  <si>
    <t>632</t>
  </si>
  <si>
    <t>638</t>
  </si>
  <si>
    <t>642</t>
  </si>
  <si>
    <t>643</t>
  </si>
  <si>
    <t>644</t>
  </si>
  <si>
    <t>Grand Total</t>
  </si>
  <si>
    <t>Source: Ladok uppföljningsrapport, Studiedeltagande-aktivitet</t>
  </si>
  <si>
    <t>Women</t>
  </si>
  <si>
    <t>Men</t>
  </si>
  <si>
    <t>Total</t>
  </si>
  <si>
    <t>SLU - Active doctoral students per faculty, department, men and women</t>
  </si>
  <si>
    <t>National comparison - Doctoral student new entrants</t>
  </si>
  <si>
    <t>SLU - Number of applicants per announced position</t>
  </si>
  <si>
    <t>SLU - Actual period of study (average) per faculty and department</t>
  </si>
  <si>
    <t>National comparison - Active doctoral students</t>
  </si>
  <si>
    <t>SLU - Completion rate (cohort analysis)</t>
  </si>
  <si>
    <t>% doctoral degree</t>
  </si>
  <si>
    <t>% active during the last 2 years, no doctoral degree</t>
  </si>
  <si>
    <t>% inactive during the last 2 years, no doctoral degree</t>
  </si>
  <si>
    <t>Admitted</t>
  </si>
  <si>
    <t>Doctoral degree</t>
  </si>
  <si>
    <t>Licentiate degree</t>
  </si>
  <si>
    <t>Active</t>
  </si>
  <si>
    <t>Inactive &gt; 2 yrs*</t>
  </si>
  <si>
    <t>Source: Ladok, Studiedeltagande antagning</t>
  </si>
  <si>
    <t>SLU - Number of students admitted towards doctoral or licentiate degree</t>
  </si>
  <si>
    <t>Source UKÄ:s statistikdatabas Högskolan i siffror, Doktorandnybörjare</t>
  </si>
  <si>
    <t>All HEIs</t>
  </si>
  <si>
    <t>SLU - Number of doctoral degrees per faculty, department, men and women</t>
  </si>
  <si>
    <t>SLU - Number of licentiate degrees per faculty, department, men and women</t>
  </si>
  <si>
    <t>Degrees</t>
  </si>
  <si>
    <t xml:space="preserve">Source: Ladok </t>
  </si>
  <si>
    <t>Faculty, department</t>
  </si>
  <si>
    <t>Actual period of study</t>
  </si>
  <si>
    <t>DOCTORAL DEGREE</t>
  </si>
  <si>
    <t>kvinna</t>
  </si>
  <si>
    <t>man</t>
  </si>
  <si>
    <t>SLU Total</t>
  </si>
  <si>
    <t>LICENTIATE DEGREE</t>
  </si>
  <si>
    <t>Completion rates and study time</t>
  </si>
  <si>
    <t>ÖrU</t>
  </si>
  <si>
    <t>2024</t>
  </si>
  <si>
    <t>Institutionen för biosystem och teknologi</t>
  </si>
  <si>
    <t>Institutionen för landskapsarkitektur, planering och förvaltning</t>
  </si>
  <si>
    <t>Institutionen för människa och samhälle</t>
  </si>
  <si>
    <t>Institutionen för stad och land</t>
  </si>
  <si>
    <t>Institutionen för växtskyddsbiologi</t>
  </si>
  <si>
    <t>Institutionen för växtförädling</t>
  </si>
  <si>
    <t>Institutionen för ekonomi</t>
  </si>
  <si>
    <t>Institutionen för energi och teknik</t>
  </si>
  <si>
    <t>Institutionen för mark och miljö</t>
  </si>
  <si>
    <t>Institutionen för molekylära vetenskaper</t>
  </si>
  <si>
    <t>Institutionen för vatten och miljö</t>
  </si>
  <si>
    <t>Institutionen för växtproduktionsekologi</t>
  </si>
  <si>
    <t>Institutionen för skogens ekologi och skötsel</t>
  </si>
  <si>
    <t>Institutionen för skoglig genetik och växtfysiologi</t>
  </si>
  <si>
    <t>Institutionen för skogsekonomi</t>
  </si>
  <si>
    <t>Institutionen för sydsvensk skogsvetenskap</t>
  </si>
  <si>
    <t>Institutionen för tillämpad husdjursvetenskap och välfärd</t>
  </si>
  <si>
    <t>Institutionen för husdjurens biovetenskaper</t>
  </si>
  <si>
    <t>Institutionen för kliniska vetenskaper</t>
  </si>
  <si>
    <t>Institutionen för anatomi, fysiologi och biokemi</t>
  </si>
  <si>
    <t>Institutionen för biomedicin och veterinär folkhälsovetenskap</t>
  </si>
  <si>
    <t>Institutionen för husdjurens miljö och hälsa</t>
  </si>
  <si>
    <t>Institutionen för husdjursgenetik</t>
  </si>
  <si>
    <t>Total number of students admitted towards licentiate degrees</t>
  </si>
  <si>
    <t>Institutionen för akvatiska resurser</t>
  </si>
  <si>
    <t>Institutionen för växtbiologi</t>
  </si>
  <si>
    <t>Institutionen för norrländsk jordbruksvetenskap</t>
  </si>
  <si>
    <t>Institutionen för skogens biomaterial och teknologi</t>
  </si>
  <si>
    <t>Institutionen för skoglig resurshushållning</t>
  </si>
  <si>
    <t>Skogsmästarskolan</t>
  </si>
  <si>
    <t>Institutionen för vilt, fisk och miljö</t>
  </si>
  <si>
    <t>Institutionen för husdjurens utfodring och vård</t>
  </si>
  <si>
    <t>Total number of students admitted towards doctoral degrees</t>
  </si>
  <si>
    <t>Doctoral degrees</t>
  </si>
  <si>
    <t>Licentiate degrees</t>
  </si>
  <si>
    <t>Department codes</t>
  </si>
  <si>
    <t>LTV Faculty</t>
  </si>
  <si>
    <t>NJ Faculty</t>
  </si>
  <si>
    <t xml:space="preserve">Total </t>
  </si>
  <si>
    <t>S Faculty</t>
  </si>
  <si>
    <t>VH Faculty</t>
  </si>
  <si>
    <t>-</t>
  </si>
  <si>
    <t xml:space="preserve">The tables below show the number of active doctoral students per faculty and department, divided between women and men during 2020-2024. </t>
  </si>
  <si>
    <t>Date: 2025-02-25</t>
  </si>
  <si>
    <t>VPE</t>
  </si>
  <si>
    <t>HBIO</t>
  </si>
  <si>
    <t>THV</t>
  </si>
  <si>
    <t>Source: ReachMee Insights</t>
  </si>
  <si>
    <t>Department and position</t>
  </si>
  <si>
    <t>Source: Ladok</t>
  </si>
  <si>
    <t>(Faculty data below)</t>
  </si>
  <si>
    <t>No.</t>
  </si>
  <si>
    <t>Date: 2026-01-26</t>
  </si>
  <si>
    <t>Third cycle new entrants, all HEIs and SLU (2000-2024)</t>
  </si>
  <si>
    <t>Retrieved: 2026-01-26</t>
  </si>
  <si>
    <t>Active doctoral students (&gt;1%), 2019, 2024 Comparison with other HEIs</t>
  </si>
  <si>
    <t>MU</t>
  </si>
  <si>
    <t>HT2023</t>
  </si>
  <si>
    <t>HT2024</t>
  </si>
  <si>
    <t>Cohort analysis - Percentage of examined, active or inactive doctoral students for each admission year (2010-2019)</t>
  </si>
  <si>
    <t>Date: 2026-01-27</t>
  </si>
  <si>
    <t>Institutionen för mark och miljö*</t>
  </si>
  <si>
    <t>Institutionen för stad och land*</t>
  </si>
  <si>
    <t>Institutionen för ekologi*</t>
  </si>
  <si>
    <t>SLU - Number of students admitted towards doctoral and licentiate degrees at SLU 2021-2025</t>
  </si>
  <si>
    <t>Active doctoral students 2021-2025, per faculty</t>
  </si>
  <si>
    <t>SLU - Actual period of study (doctoral and licentiate degrees) per faculty, department, men and women (2021-2025)</t>
  </si>
  <si>
    <t>Date: 2026-01-28</t>
  </si>
  <si>
    <t xml:space="preserve">Number of applicants per announced doctoral position, per faculty and department 2025. </t>
  </si>
  <si>
    <t>EKOL</t>
  </si>
  <si>
    <t>VMF</t>
  </si>
  <si>
    <t>SLU - Number of doctoral degrees per faculty, department, men and women (2021-2025)</t>
  </si>
  <si>
    <t>Source: LINS (Examina) 2026-01-29</t>
  </si>
  <si>
    <t>SLU - Number of licentiate degrees per faculty, department, men and women (2021-2025)</t>
  </si>
  <si>
    <t>2021-2025</t>
  </si>
  <si>
    <t>2000-2024</t>
  </si>
  <si>
    <t>2019, 2024</t>
  </si>
  <si>
    <t>2010-2019</t>
  </si>
  <si>
    <t>Statistics for Quality Assessment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</si>
</sst>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6" fillId="0" borderId="0"/>
  </cellStyleXfs>
  <cellXfs count="124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1" applyBorder="1"/>
    <xf numFmtId="0" fontId="3" fillId="0" borderId="3" xfId="1" applyBorder="1"/>
    <xf numFmtId="0" fontId="0" fillId="0" borderId="3" xfId="0" applyBorder="1"/>
    <xf numFmtId="0" fontId="1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5" xfId="0" applyFont="1" applyBorder="1"/>
    <xf numFmtId="0" fontId="0" fillId="0" borderId="7" xfId="0" applyBorder="1"/>
    <xf numFmtId="0" fontId="1" fillId="0" borderId="0" xfId="0" applyFont="1" applyAlignment="1">
      <alignment wrapText="1"/>
    </xf>
    <xf numFmtId="9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/>
    <xf numFmtId="0" fontId="11" fillId="0" borderId="0" xfId="0" applyFont="1" applyAlignment="1">
      <alignment horizontal="left" vertical="center" readingOrder="1"/>
    </xf>
    <xf numFmtId="0" fontId="1" fillId="3" borderId="0" xfId="2" applyFont="1" applyBorder="1"/>
    <xf numFmtId="0" fontId="1" fillId="3" borderId="4" xfId="2" applyFont="1" applyBorder="1"/>
    <xf numFmtId="0" fontId="4" fillId="0" borderId="0" xfId="4" applyFont="1" applyAlignment="1">
      <alignment horizontal="center"/>
    </xf>
    <xf numFmtId="0" fontId="6" fillId="0" borderId="0" xfId="4"/>
    <xf numFmtId="0" fontId="6" fillId="0" borderId="9" xfId="4" applyBorder="1" applyAlignment="1">
      <alignment horizontal="right"/>
    </xf>
    <xf numFmtId="0" fontId="6" fillId="0" borderId="9" xfId="4" applyBorder="1" applyAlignment="1">
      <alignment horizontal="center"/>
    </xf>
    <xf numFmtId="0" fontId="7" fillId="0" borderId="0" xfId="4" applyFont="1"/>
    <xf numFmtId="0" fontId="9" fillId="3" borderId="0" xfId="2" applyBorder="1"/>
    <xf numFmtId="0" fontId="1" fillId="3" borderId="0" xfId="2" applyFont="1" applyBorder="1" applyAlignment="1">
      <alignment horizontal="left" indent="1"/>
    </xf>
    <xf numFmtId="0" fontId="1" fillId="3" borderId="0" xfId="2" applyNumberFormat="1" applyFont="1" applyBorder="1"/>
    <xf numFmtId="0" fontId="0" fillId="0" borderId="0" xfId="0" applyAlignment="1">
      <alignment horizontal="left" indent="2"/>
    </xf>
    <xf numFmtId="0" fontId="1" fillId="3" borderId="0" xfId="2" applyFont="1"/>
    <xf numFmtId="0" fontId="1" fillId="3" borderId="0" xfId="2" applyFont="1" applyAlignment="1">
      <alignment horizontal="center"/>
    </xf>
    <xf numFmtId="0" fontId="1" fillId="3" borderId="4" xfId="2" applyFont="1" applyBorder="1" applyAlignment="1"/>
    <xf numFmtId="0" fontId="1" fillId="3" borderId="4" xfId="2" applyFont="1" applyBorder="1" applyAlignment="1">
      <alignment vertical="center"/>
    </xf>
    <xf numFmtId="0" fontId="0" fillId="0" borderId="0" xfId="0" applyAlignment="1">
      <alignment vertical="center"/>
    </xf>
    <xf numFmtId="2" fontId="1" fillId="3" borderId="0" xfId="2" applyNumberFormat="1" applyFont="1"/>
    <xf numFmtId="0" fontId="4" fillId="0" borderId="0" xfId="4" applyFont="1"/>
    <xf numFmtId="2" fontId="6" fillId="0" borderId="0" xfId="4" applyNumberFormat="1"/>
    <xf numFmtId="2" fontId="6" fillId="0" borderId="4" xfId="4" applyNumberFormat="1" applyBorder="1"/>
    <xf numFmtId="0" fontId="6" fillId="0" borderId="1" xfId="4" applyBorder="1"/>
    <xf numFmtId="0" fontId="6" fillId="0" borderId="1" xfId="4" applyBorder="1" applyAlignment="1">
      <alignment horizontal="center"/>
    </xf>
    <xf numFmtId="0" fontId="6" fillId="0" borderId="1" xfId="4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1" fillId="0" borderId="0" xfId="2" applyNumberFormat="1" applyFont="1" applyFill="1" applyBorder="1"/>
    <xf numFmtId="0" fontId="1" fillId="0" borderId="0" xfId="0" applyFont="1" applyAlignment="1">
      <alignment horizontal="left" indent="1"/>
    </xf>
    <xf numFmtId="0" fontId="1" fillId="0" borderId="0" xfId="3" applyFont="1" applyFill="1" applyBorder="1" applyAlignment="1">
      <alignment horizontal="left"/>
    </xf>
    <xf numFmtId="0" fontId="1" fillId="0" borderId="0" xfId="3" applyNumberFormat="1" applyFont="1" applyFill="1" applyBorder="1"/>
    <xf numFmtId="0" fontId="11" fillId="0" borderId="0" xfId="0" applyFont="1" applyAlignment="1">
      <alignment horizontal="center"/>
    </xf>
    <xf numFmtId="0" fontId="1" fillId="5" borderId="0" xfId="0" applyFont="1" applyFill="1"/>
    <xf numFmtId="0" fontId="0" fillId="5" borderId="0" xfId="0" applyFill="1"/>
    <xf numFmtId="0" fontId="1" fillId="6" borderId="10" xfId="0" applyFont="1" applyFill="1" applyBorder="1"/>
    <xf numFmtId="0" fontId="1" fillId="6" borderId="14" xfId="0" applyFont="1" applyFill="1" applyBorder="1" applyAlignment="1">
      <alignment horizontal="left"/>
    </xf>
    <xf numFmtId="0" fontId="1" fillId="6" borderId="16" xfId="0" applyFont="1" applyFill="1" applyBorder="1"/>
    <xf numFmtId="0" fontId="1" fillId="6" borderId="17" xfId="0" applyFont="1" applyFill="1" applyBorder="1"/>
    <xf numFmtId="0" fontId="12" fillId="6" borderId="0" xfId="0" applyFont="1" applyFill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" fillId="6" borderId="14" xfId="0" applyFont="1" applyFill="1" applyBorder="1"/>
    <xf numFmtId="0" fontId="0" fillId="6" borderId="15" xfId="0" applyFill="1" applyBorder="1"/>
    <xf numFmtId="0" fontId="0" fillId="6" borderId="16" xfId="0" applyFill="1" applyBorder="1"/>
    <xf numFmtId="0" fontId="13" fillId="6" borderId="5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left"/>
    </xf>
    <xf numFmtId="0" fontId="0" fillId="0" borderId="7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quotePrefix="1" applyFont="1" applyAlignment="1">
      <alignment horizontal="center"/>
    </xf>
    <xf numFmtId="0" fontId="0" fillId="6" borderId="15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1" fillId="6" borderId="17" xfId="0" applyFont="1" applyFill="1" applyBorder="1" applyAlignment="1">
      <alignment horizontal="right"/>
    </xf>
    <xf numFmtId="0" fontId="0" fillId="6" borderId="16" xfId="0" applyFill="1" applyBorder="1" applyAlignment="1">
      <alignment horizontal="right"/>
    </xf>
    <xf numFmtId="0" fontId="1" fillId="0" borderId="5" xfId="0" quotePrefix="1" applyFont="1" applyBorder="1" applyAlignment="1">
      <alignment horizontal="center"/>
    </xf>
    <xf numFmtId="0" fontId="0" fillId="6" borderId="8" xfId="0" applyFill="1" applyBorder="1" applyAlignment="1">
      <alignment horizontal="right"/>
    </xf>
    <xf numFmtId="0" fontId="1" fillId="6" borderId="6" xfId="0" applyFont="1" applyFill="1" applyBorder="1" applyAlignment="1">
      <alignment horizontal="right"/>
    </xf>
    <xf numFmtId="0" fontId="1" fillId="6" borderId="6" xfId="0" applyFont="1" applyFill="1" applyBorder="1"/>
    <xf numFmtId="0" fontId="1" fillId="6" borderId="16" xfId="0" applyFont="1" applyFill="1" applyBorder="1" applyAlignment="1">
      <alignment horizontal="right"/>
    </xf>
    <xf numFmtId="0" fontId="14" fillId="0" borderId="0" xfId="0" applyFont="1"/>
    <xf numFmtId="0" fontId="1" fillId="7" borderId="0" xfId="0" applyFont="1" applyFill="1"/>
    <xf numFmtId="0" fontId="0" fillId="0" borderId="14" xfId="0" applyBorder="1"/>
    <xf numFmtId="164" fontId="0" fillId="0" borderId="0" xfId="0" applyNumberFormat="1"/>
    <xf numFmtId="0" fontId="0" fillId="0" borderId="4" xfId="0" applyBorder="1"/>
    <xf numFmtId="9" fontId="0" fillId="0" borderId="4" xfId="0" applyNumberFormat="1" applyBorder="1"/>
    <xf numFmtId="0" fontId="0" fillId="8" borderId="1" xfId="0" applyFill="1" applyBorder="1"/>
    <xf numFmtId="0" fontId="3" fillId="8" borderId="0" xfId="1" applyFill="1"/>
    <xf numFmtId="0" fontId="3" fillId="8" borderId="1" xfId="1" applyFill="1" applyBorder="1"/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right" vertical="top"/>
    </xf>
    <xf numFmtId="0" fontId="6" fillId="8" borderId="1" xfId="4" applyFill="1" applyBorder="1"/>
    <xf numFmtId="0" fontId="3" fillId="8" borderId="6" xfId="1" applyFill="1" applyBorder="1"/>
    <xf numFmtId="0" fontId="0" fillId="8" borderId="9" xfId="0" applyFill="1" applyBorder="1"/>
    <xf numFmtId="0" fontId="15" fillId="0" borderId="4" xfId="0" applyFont="1" applyBorder="1"/>
    <xf numFmtId="0" fontId="9" fillId="3" borderId="0" xfId="2"/>
    <xf numFmtId="0" fontId="16" fillId="3" borderId="0" xfId="2" applyFont="1" applyBorder="1"/>
    <xf numFmtId="0" fontId="9" fillId="3" borderId="0" xfId="2" applyAlignment="1">
      <alignment wrapText="1"/>
    </xf>
    <xf numFmtId="0" fontId="16" fillId="3" borderId="0" xfId="2" applyFont="1"/>
    <xf numFmtId="0" fontId="17" fillId="3" borderId="0" xfId="2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1"/>
    </xf>
    <xf numFmtId="0" fontId="1" fillId="0" borderId="5" xfId="0" quotePrefix="1" applyFont="1" applyBorder="1" applyAlignment="1">
      <alignment horizontal="right"/>
    </xf>
    <xf numFmtId="2" fontId="0" fillId="0" borderId="0" xfId="0" applyNumberFormat="1"/>
    <xf numFmtId="165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4" fillId="8" borderId="2" xfId="4" applyFont="1" applyFill="1" applyBorder="1" applyAlignment="1">
      <alignment horizontal="left"/>
    </xf>
    <xf numFmtId="0" fontId="4" fillId="8" borderId="3" xfId="4" applyFont="1" applyFill="1" applyBorder="1" applyAlignment="1">
      <alignment horizontal="left"/>
    </xf>
    <xf numFmtId="0" fontId="1" fillId="6" borderId="18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3" borderId="4" xfId="2" applyFont="1" applyBorder="1" applyAlignment="1">
      <alignment horizontal="center"/>
    </xf>
  </cellXfs>
  <cellStyles count="5">
    <cellStyle name="40 % - Dekorfärg3" xfId="2" builtinId="39"/>
    <cellStyle name="60 % - Dekorfärg3" xfId="3" builtinId="40"/>
    <cellStyle name="Hyperlänk" xfId="1" builtinId="8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colors>
    <mruColors>
      <color rgb="FF5B1F34"/>
      <color rgb="FF52992B"/>
      <color rgb="FF063C2A"/>
      <color rgb="FF006600"/>
      <color rgb="FFC6250A"/>
      <color rgb="FFF99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/>
              <a:t>S Faculty</a:t>
            </a:r>
            <a:r>
              <a:rPr lang="sv-SE" sz="1800" b="1" baseline="0"/>
              <a:t>, number of applicants per announced doctoral position during 2025</a:t>
            </a:r>
            <a:endParaRPr lang="sv-SE" sz="1800" b="1"/>
          </a:p>
        </c:rich>
      </c:tx>
      <c:layout>
        <c:manualLayout>
          <c:xMode val="edge"/>
          <c:yMode val="edge"/>
          <c:x val="0.31950043863910788"/>
          <c:y val="5.3548711957253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5368513925225603E-2"/>
          <c:y val="0.11874658944427105"/>
          <c:w val="0.94871883689287317"/>
          <c:h val="0.795235534066220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Applicants per position'!$AG$105:$AG$159</c:f>
              <c:strCache>
                <c:ptCount val="55"/>
                <c:pt idx="0">
                  <c:v>EKOL</c:v>
                </c:pt>
                <c:pt idx="1">
                  <c:v>EKOL</c:v>
                </c:pt>
                <c:pt idx="2">
                  <c:v>EKOL</c:v>
                </c:pt>
                <c:pt idx="3">
                  <c:v>EKOL</c:v>
                </c:pt>
                <c:pt idx="4">
                  <c:v>EKOL</c:v>
                </c:pt>
                <c:pt idx="5">
                  <c:v>SBT</c:v>
                </c:pt>
                <c:pt idx="6">
                  <c:v>SBT</c:v>
                </c:pt>
                <c:pt idx="7">
                  <c:v>SES</c:v>
                </c:pt>
                <c:pt idx="8">
                  <c:v>SES</c:v>
                </c:pt>
                <c:pt idx="9">
                  <c:v>SES</c:v>
                </c:pt>
                <c:pt idx="10">
                  <c:v>SES</c:v>
                </c:pt>
                <c:pt idx="11">
                  <c:v>SES</c:v>
                </c:pt>
                <c:pt idx="12">
                  <c:v>SES</c:v>
                </c:pt>
                <c:pt idx="13">
                  <c:v>SES</c:v>
                </c:pt>
                <c:pt idx="14">
                  <c:v>SES</c:v>
                </c:pt>
                <c:pt idx="15">
                  <c:v>SES</c:v>
                </c:pt>
                <c:pt idx="16">
                  <c:v>SES</c:v>
                </c:pt>
                <c:pt idx="17">
                  <c:v>SES</c:v>
                </c:pt>
                <c:pt idx="18">
                  <c:v>SES</c:v>
                </c:pt>
                <c:pt idx="19">
                  <c:v>Sekon</c:v>
                </c:pt>
                <c:pt idx="20">
                  <c:v>SGVF</c:v>
                </c:pt>
                <c:pt idx="21">
                  <c:v>SGVF</c:v>
                </c:pt>
                <c:pt idx="22">
                  <c:v>SGVF</c:v>
                </c:pt>
                <c:pt idx="23">
                  <c:v>SGVF</c:v>
                </c:pt>
                <c:pt idx="24">
                  <c:v>SGVF</c:v>
                </c:pt>
                <c:pt idx="25">
                  <c:v>SGVF</c:v>
                </c:pt>
                <c:pt idx="26">
                  <c:v>MoM</c:v>
                </c:pt>
                <c:pt idx="27">
                  <c:v>MoM</c:v>
                </c:pt>
                <c:pt idx="28">
                  <c:v>MoM</c:v>
                </c:pt>
                <c:pt idx="29">
                  <c:v>Mykopat</c:v>
                </c:pt>
                <c:pt idx="30">
                  <c:v>Mykopat</c:v>
                </c:pt>
                <c:pt idx="31">
                  <c:v>Mykopat</c:v>
                </c:pt>
                <c:pt idx="32">
                  <c:v>SRH</c:v>
                </c:pt>
                <c:pt idx="33">
                  <c:v>SRH</c:v>
                </c:pt>
                <c:pt idx="34">
                  <c:v>SRH</c:v>
                </c:pt>
                <c:pt idx="35">
                  <c:v>SRH</c:v>
                </c:pt>
                <c:pt idx="36">
                  <c:v>SRH</c:v>
                </c:pt>
                <c:pt idx="37">
                  <c:v>SRH</c:v>
                </c:pt>
                <c:pt idx="38">
                  <c:v>SRH</c:v>
                </c:pt>
                <c:pt idx="39">
                  <c:v>SRH</c:v>
                </c:pt>
                <c:pt idx="40">
                  <c:v>VMF</c:v>
                </c:pt>
                <c:pt idx="41">
                  <c:v>VMF</c:v>
                </c:pt>
                <c:pt idx="42">
                  <c:v>VMF</c:v>
                </c:pt>
                <c:pt idx="43">
                  <c:v>VMF</c:v>
                </c:pt>
                <c:pt idx="44">
                  <c:v>VMF</c:v>
                </c:pt>
                <c:pt idx="45">
                  <c:v>VMF</c:v>
                </c:pt>
                <c:pt idx="46">
                  <c:v>VMF</c:v>
                </c:pt>
                <c:pt idx="47">
                  <c:v>VMF</c:v>
                </c:pt>
                <c:pt idx="48">
                  <c:v>VMF</c:v>
                </c:pt>
                <c:pt idx="49">
                  <c:v>SSV</c:v>
                </c:pt>
                <c:pt idx="50">
                  <c:v>SSV</c:v>
                </c:pt>
                <c:pt idx="51">
                  <c:v>SSV</c:v>
                </c:pt>
                <c:pt idx="52">
                  <c:v>SSV</c:v>
                </c:pt>
                <c:pt idx="53">
                  <c:v>SSV</c:v>
                </c:pt>
                <c:pt idx="54">
                  <c:v>SSV</c:v>
                </c:pt>
              </c:strCache>
            </c:strRef>
          </c:cat>
          <c:val>
            <c:numRef>
              <c:f>'1. Applicants per position'!$AH$105:$AH$159</c:f>
              <c:numCache>
                <c:formatCode>General</c:formatCode>
                <c:ptCount val="55"/>
                <c:pt idx="0">
                  <c:v>101</c:v>
                </c:pt>
                <c:pt idx="1">
                  <c:v>117</c:v>
                </c:pt>
                <c:pt idx="2">
                  <c:v>63</c:v>
                </c:pt>
                <c:pt idx="3">
                  <c:v>84</c:v>
                </c:pt>
                <c:pt idx="4">
                  <c:v>34</c:v>
                </c:pt>
                <c:pt idx="5">
                  <c:v>59</c:v>
                </c:pt>
                <c:pt idx="6">
                  <c:v>16</c:v>
                </c:pt>
                <c:pt idx="7">
                  <c:v>65</c:v>
                </c:pt>
                <c:pt idx="8">
                  <c:v>48</c:v>
                </c:pt>
                <c:pt idx="9">
                  <c:v>69</c:v>
                </c:pt>
                <c:pt idx="10">
                  <c:v>78</c:v>
                </c:pt>
                <c:pt idx="11">
                  <c:v>90</c:v>
                </c:pt>
                <c:pt idx="12">
                  <c:v>63</c:v>
                </c:pt>
                <c:pt idx="13">
                  <c:v>51</c:v>
                </c:pt>
                <c:pt idx="14">
                  <c:v>64</c:v>
                </c:pt>
                <c:pt idx="15">
                  <c:v>45</c:v>
                </c:pt>
                <c:pt idx="16">
                  <c:v>42</c:v>
                </c:pt>
                <c:pt idx="17">
                  <c:v>31</c:v>
                </c:pt>
                <c:pt idx="18">
                  <c:v>40</c:v>
                </c:pt>
                <c:pt idx="19">
                  <c:v>66</c:v>
                </c:pt>
                <c:pt idx="20">
                  <c:v>70</c:v>
                </c:pt>
                <c:pt idx="21">
                  <c:v>62</c:v>
                </c:pt>
                <c:pt idx="22">
                  <c:v>28</c:v>
                </c:pt>
                <c:pt idx="23">
                  <c:v>39</c:v>
                </c:pt>
                <c:pt idx="24">
                  <c:v>33</c:v>
                </c:pt>
                <c:pt idx="25">
                  <c:v>33</c:v>
                </c:pt>
                <c:pt idx="26">
                  <c:v>94</c:v>
                </c:pt>
                <c:pt idx="27">
                  <c:v>83</c:v>
                </c:pt>
                <c:pt idx="28">
                  <c:v>88</c:v>
                </c:pt>
                <c:pt idx="29">
                  <c:v>141</c:v>
                </c:pt>
                <c:pt idx="30">
                  <c:v>84</c:v>
                </c:pt>
                <c:pt idx="31">
                  <c:v>66</c:v>
                </c:pt>
                <c:pt idx="32">
                  <c:v>34</c:v>
                </c:pt>
                <c:pt idx="33">
                  <c:v>163</c:v>
                </c:pt>
                <c:pt idx="34">
                  <c:v>92</c:v>
                </c:pt>
                <c:pt idx="35">
                  <c:v>45</c:v>
                </c:pt>
                <c:pt idx="36">
                  <c:v>123</c:v>
                </c:pt>
                <c:pt idx="37">
                  <c:v>53</c:v>
                </c:pt>
                <c:pt idx="38">
                  <c:v>10</c:v>
                </c:pt>
                <c:pt idx="39">
                  <c:v>14</c:v>
                </c:pt>
                <c:pt idx="40">
                  <c:v>96</c:v>
                </c:pt>
                <c:pt idx="41">
                  <c:v>16</c:v>
                </c:pt>
                <c:pt idx="42">
                  <c:v>47</c:v>
                </c:pt>
                <c:pt idx="43">
                  <c:v>47</c:v>
                </c:pt>
                <c:pt idx="44">
                  <c:v>15</c:v>
                </c:pt>
                <c:pt idx="45">
                  <c:v>103</c:v>
                </c:pt>
                <c:pt idx="46">
                  <c:v>47</c:v>
                </c:pt>
                <c:pt idx="47">
                  <c:v>28</c:v>
                </c:pt>
                <c:pt idx="48">
                  <c:v>31</c:v>
                </c:pt>
                <c:pt idx="49">
                  <c:v>1</c:v>
                </c:pt>
                <c:pt idx="50">
                  <c:v>93</c:v>
                </c:pt>
                <c:pt idx="51">
                  <c:v>58</c:v>
                </c:pt>
                <c:pt idx="52">
                  <c:v>236</c:v>
                </c:pt>
                <c:pt idx="53">
                  <c:v>62</c:v>
                </c:pt>
                <c:pt idx="54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3-40F0-91AC-C1F4558E2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8507392"/>
        <c:axId val="608510016"/>
      </c:barChart>
      <c:catAx>
        <c:axId val="60850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8510016"/>
        <c:crosses val="autoZero"/>
        <c:auto val="1"/>
        <c:lblAlgn val="ctr"/>
        <c:lblOffset val="100"/>
        <c:noMultiLvlLbl val="0"/>
      </c:catAx>
      <c:valAx>
        <c:axId val="60851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0850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600">
                <a:effectLst/>
              </a:rPr>
              <a:t>Completion rate, cohort study of admitted doctoral students 2010-2019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 SLU Completion rate'!$H$38</c:f>
              <c:strCache>
                <c:ptCount val="1"/>
                <c:pt idx="0">
                  <c:v>% doctoral degree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8-407E-9948-17FB5C590B8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F8-407E-9948-17FB5C590B8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8-407E-9948-17FB5C590B8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F8-407E-9948-17FB5C590B86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8-407E-9948-17FB5C590B8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F8-407E-9948-17FB5C590B86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F8-407E-9948-17FB5C590B86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F8-407E-9948-17FB5C590B86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9F8-407E-9948-17FB5C590B8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F8-407E-9948-17FB5C590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rate'!$B$39:$B$48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rate'!$H$39:$H$48</c:f>
              <c:numCache>
                <c:formatCode>0%</c:formatCode>
                <c:ptCount val="10"/>
                <c:pt idx="0">
                  <c:v>0.875</c:v>
                </c:pt>
                <c:pt idx="1">
                  <c:v>0.81294964028776984</c:v>
                </c:pt>
                <c:pt idx="2">
                  <c:v>0.82407407407407407</c:v>
                </c:pt>
                <c:pt idx="3">
                  <c:v>0.82222222222222219</c:v>
                </c:pt>
                <c:pt idx="4">
                  <c:v>0.82474226804123707</c:v>
                </c:pt>
                <c:pt idx="5">
                  <c:v>0.86956521739130432</c:v>
                </c:pt>
                <c:pt idx="6">
                  <c:v>0.8936170212765957</c:v>
                </c:pt>
                <c:pt idx="7">
                  <c:v>0.82568807339449546</c:v>
                </c:pt>
                <c:pt idx="8">
                  <c:v>0.77519379844961245</c:v>
                </c:pt>
                <c:pt idx="9">
                  <c:v>0.72727272727272729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F8-407E-9948-17FB5C590B86}"/>
            </c:ext>
          </c:extLst>
        </c:ser>
        <c:ser>
          <c:idx val="1"/>
          <c:order val="1"/>
          <c:tx>
            <c:strRef>
              <c:f>'9. SLU Completion rate'!$I$38</c:f>
              <c:strCache>
                <c:ptCount val="1"/>
                <c:pt idx="0">
                  <c:v>% active during the last 2 years, no doctoral degree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rate'!$B$39:$B$48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rate'!$I$39:$I$48</c:f>
              <c:numCache>
                <c:formatCode>0%</c:formatCode>
                <c:ptCount val="10"/>
                <c:pt idx="0">
                  <c:v>0</c:v>
                </c:pt>
                <c:pt idx="1">
                  <c:v>1.4388489208633094E-2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2.1276595744680851E-2</c:v>
                </c:pt>
                <c:pt idx="7">
                  <c:v>4.5871559633027525E-2</c:v>
                </c:pt>
                <c:pt idx="8">
                  <c:v>5.4263565891472867E-2</c:v>
                </c:pt>
                <c:pt idx="9">
                  <c:v>0.11818181818181818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F8-407E-9948-17FB5C590B86}"/>
            </c:ext>
          </c:extLst>
        </c:ser>
        <c:ser>
          <c:idx val="2"/>
          <c:order val="2"/>
          <c:tx>
            <c:strRef>
              <c:f>'9. SLU Completion rate'!$J$38</c:f>
              <c:strCache>
                <c:ptCount val="1"/>
                <c:pt idx="0">
                  <c:v>% inactive during the last 2 years, no doctoral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rate'!$B$39:$B$48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rate'!$J$39:$J$48</c:f>
              <c:numCache>
                <c:formatCode>0%</c:formatCode>
                <c:ptCount val="10"/>
                <c:pt idx="0">
                  <c:v>0.125</c:v>
                </c:pt>
                <c:pt idx="1">
                  <c:v>0.17266187050359713</c:v>
                </c:pt>
                <c:pt idx="2">
                  <c:v>0.17592592592592593</c:v>
                </c:pt>
                <c:pt idx="3">
                  <c:v>0.17777777777777778</c:v>
                </c:pt>
                <c:pt idx="4">
                  <c:v>0.17525773195876287</c:v>
                </c:pt>
                <c:pt idx="5">
                  <c:v>0.13043478260869565</c:v>
                </c:pt>
                <c:pt idx="6">
                  <c:v>8.5106382978723402E-2</c:v>
                </c:pt>
                <c:pt idx="7">
                  <c:v>0.12844036697247707</c:v>
                </c:pt>
                <c:pt idx="8">
                  <c:v>0.17054263565891473</c:v>
                </c:pt>
                <c:pt idx="9">
                  <c:v>0.15454545454545454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9F8-407E-9948-17FB5C59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067264"/>
        <c:axId val="701063984"/>
      </c:barChart>
      <c:catAx>
        <c:axId val="7010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3984"/>
        <c:crosses val="autoZero"/>
        <c:auto val="1"/>
        <c:lblAlgn val="ctr"/>
        <c:lblOffset val="100"/>
        <c:noMultiLvlLbl val="0"/>
      </c:catAx>
      <c:valAx>
        <c:axId val="70106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400" b="1">
                <a:effectLst/>
              </a:rPr>
              <a:t>NJ </a:t>
            </a:r>
          </a:p>
          <a:p>
            <a:pPr>
              <a:defRPr/>
            </a:pPr>
            <a:r>
              <a:rPr lang="sv-SE" sz="1400">
                <a:effectLst/>
              </a:rPr>
              <a:t>Completion rate, cohort study of admitted doctoral students 2010-2019</a:t>
            </a:r>
            <a:endParaRPr lang="sv-SE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 SLU Completion rate'!$H$54</c:f>
              <c:strCache>
                <c:ptCount val="1"/>
                <c:pt idx="0">
                  <c:v>% doctoral degree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rate'!$B$55:$B$64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rate'!$H$55:$H$64</c:f>
              <c:numCache>
                <c:formatCode>0%</c:formatCode>
                <c:ptCount val="10"/>
                <c:pt idx="0">
                  <c:v>0.91304347826086951</c:v>
                </c:pt>
                <c:pt idx="1">
                  <c:v>0.78947368421052633</c:v>
                </c:pt>
                <c:pt idx="2">
                  <c:v>0.81818181818181823</c:v>
                </c:pt>
                <c:pt idx="3">
                  <c:v>0.77500000000000002</c:v>
                </c:pt>
                <c:pt idx="4">
                  <c:v>0.85</c:v>
                </c:pt>
                <c:pt idx="5">
                  <c:v>0.81481481481481477</c:v>
                </c:pt>
                <c:pt idx="6">
                  <c:v>0.90322580645161288</c:v>
                </c:pt>
                <c:pt idx="7">
                  <c:v>0.80952380952380953</c:v>
                </c:pt>
                <c:pt idx="8">
                  <c:v>0.83606557377049184</c:v>
                </c:pt>
                <c:pt idx="9">
                  <c:v>0.71794871794871795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F5-473F-8FE5-33DEE8286DCB}"/>
            </c:ext>
          </c:extLst>
        </c:ser>
        <c:ser>
          <c:idx val="1"/>
          <c:order val="1"/>
          <c:tx>
            <c:strRef>
              <c:f>'9. SLU Completion rate'!$I$54</c:f>
              <c:strCache>
                <c:ptCount val="1"/>
                <c:pt idx="0">
                  <c:v>% active during the last 2 years, no doctoral degree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rate'!$B$55:$B$64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rate'!$I$55:$I$64</c:f>
              <c:numCache>
                <c:formatCode>0%</c:formatCode>
                <c:ptCount val="10"/>
                <c:pt idx="0">
                  <c:v>0</c:v>
                </c:pt>
                <c:pt idx="1">
                  <c:v>2.6315789473684209E-2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4.7619047619047616E-2</c:v>
                </c:pt>
                <c:pt idx="8">
                  <c:v>3.2786885245901641E-2</c:v>
                </c:pt>
                <c:pt idx="9">
                  <c:v>7.6923076923076927E-2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F5-473F-8FE5-33DEE8286DCB}"/>
            </c:ext>
          </c:extLst>
        </c:ser>
        <c:ser>
          <c:idx val="2"/>
          <c:order val="2"/>
          <c:tx>
            <c:strRef>
              <c:f>'9. SLU Completion rate'!$J$54</c:f>
              <c:strCache>
                <c:ptCount val="1"/>
                <c:pt idx="0">
                  <c:v>% inactive during the last 2 years, no doctoral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rate'!$B$55:$B$64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rate'!$J$55:$J$64</c:f>
              <c:numCache>
                <c:formatCode>0%</c:formatCode>
                <c:ptCount val="10"/>
                <c:pt idx="0">
                  <c:v>8.6956521739130432E-2</c:v>
                </c:pt>
                <c:pt idx="1">
                  <c:v>0.18421052631578946</c:v>
                </c:pt>
                <c:pt idx="2">
                  <c:v>0.18181818181818182</c:v>
                </c:pt>
                <c:pt idx="3">
                  <c:v>0.22500000000000001</c:v>
                </c:pt>
                <c:pt idx="4">
                  <c:v>0.15</c:v>
                </c:pt>
                <c:pt idx="5">
                  <c:v>0.18518518518518517</c:v>
                </c:pt>
                <c:pt idx="6">
                  <c:v>9.6774193548387094E-2</c:v>
                </c:pt>
                <c:pt idx="7">
                  <c:v>0.14285714285714285</c:v>
                </c:pt>
                <c:pt idx="8">
                  <c:v>0.13114754098360656</c:v>
                </c:pt>
                <c:pt idx="9">
                  <c:v>0.20512820512820512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F5-473F-8FE5-33DEE828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067264"/>
        <c:axId val="701063984"/>
      </c:barChart>
      <c:catAx>
        <c:axId val="7010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3984"/>
        <c:crosses val="autoZero"/>
        <c:auto val="1"/>
        <c:lblAlgn val="ctr"/>
        <c:lblOffset val="100"/>
        <c:noMultiLvlLbl val="0"/>
      </c:catAx>
      <c:valAx>
        <c:axId val="70106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400" b="1">
                <a:effectLst/>
              </a:rPr>
              <a:t>S </a:t>
            </a:r>
          </a:p>
          <a:p>
            <a:pPr>
              <a:defRPr/>
            </a:pPr>
            <a:r>
              <a:rPr lang="sv-SE" sz="1400">
                <a:effectLst/>
              </a:rPr>
              <a:t>Completion rate, cohort study of admitted doctoral students 2010-2019</a:t>
            </a:r>
            <a:endParaRPr lang="sv-SE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 SLU Completion rate'!$H$85</c:f>
              <c:strCache>
                <c:ptCount val="1"/>
                <c:pt idx="0">
                  <c:v>% doctoral degree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rate'!$B$86:$B$95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rate'!$H$86:$H$95</c:f>
              <c:numCache>
                <c:formatCode>0%</c:formatCode>
                <c:ptCount val="10"/>
                <c:pt idx="0">
                  <c:v>0.81081081081081086</c:v>
                </c:pt>
                <c:pt idx="1">
                  <c:v>0.83333333333333337</c:v>
                </c:pt>
                <c:pt idx="2">
                  <c:v>0.86206896551724133</c:v>
                </c:pt>
                <c:pt idx="3">
                  <c:v>0.90909090909090906</c:v>
                </c:pt>
                <c:pt idx="4">
                  <c:v>0.8125</c:v>
                </c:pt>
                <c:pt idx="5">
                  <c:v>1</c:v>
                </c:pt>
                <c:pt idx="6">
                  <c:v>0.84210526315789469</c:v>
                </c:pt>
                <c:pt idx="7">
                  <c:v>0.84615384615384615</c:v>
                </c:pt>
                <c:pt idx="8">
                  <c:v>0.8</c:v>
                </c:pt>
                <c:pt idx="9">
                  <c:v>0.86363636363636365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F-4686-BBF8-7A0D69254E65}"/>
            </c:ext>
          </c:extLst>
        </c:ser>
        <c:ser>
          <c:idx val="1"/>
          <c:order val="1"/>
          <c:tx>
            <c:strRef>
              <c:f>'9. SLU Completion rate'!$I$85</c:f>
              <c:strCache>
                <c:ptCount val="1"/>
                <c:pt idx="0">
                  <c:v>% active during the last 2 years, no doctoral degree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rate'!$B$86:$B$95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rate'!$I$86:$I$95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3.8461538461538464E-2</c:v>
                </c:pt>
                <c:pt idx="8">
                  <c:v>0.04</c:v>
                </c:pt>
                <c:pt idx="9">
                  <c:v>4.5454545454545456E-2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8F-4686-BBF8-7A0D69254E65}"/>
            </c:ext>
          </c:extLst>
        </c:ser>
        <c:ser>
          <c:idx val="2"/>
          <c:order val="2"/>
          <c:tx>
            <c:strRef>
              <c:f>'9. SLU Completion rate'!$J$85</c:f>
              <c:strCache>
                <c:ptCount val="1"/>
                <c:pt idx="0">
                  <c:v>% inactive during the last 2 years, no doctoral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rate'!$B$86:$B$95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rate'!$J$86:$J$95</c:f>
              <c:numCache>
                <c:formatCode>0%</c:formatCode>
                <c:ptCount val="10"/>
                <c:pt idx="0">
                  <c:v>0.1891891891891892</c:v>
                </c:pt>
                <c:pt idx="1">
                  <c:v>0.16666666666666666</c:v>
                </c:pt>
                <c:pt idx="2">
                  <c:v>0.13793103448275862</c:v>
                </c:pt>
                <c:pt idx="3">
                  <c:v>9.0909090909090912E-2</c:v>
                </c:pt>
                <c:pt idx="4">
                  <c:v>0.1875</c:v>
                </c:pt>
                <c:pt idx="5">
                  <c:v>0</c:v>
                </c:pt>
                <c:pt idx="6">
                  <c:v>0.15789473684210525</c:v>
                </c:pt>
                <c:pt idx="7">
                  <c:v>0.11538461538461539</c:v>
                </c:pt>
                <c:pt idx="8">
                  <c:v>0.16</c:v>
                </c:pt>
                <c:pt idx="9">
                  <c:v>9.0909090909090912E-2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8F-4686-BBF8-7A0D69254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067264"/>
        <c:axId val="701063984"/>
      </c:barChart>
      <c:catAx>
        <c:axId val="7010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3984"/>
        <c:crosses val="autoZero"/>
        <c:auto val="1"/>
        <c:lblAlgn val="ctr"/>
        <c:lblOffset val="100"/>
        <c:noMultiLvlLbl val="0"/>
      </c:catAx>
      <c:valAx>
        <c:axId val="70106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400" b="1">
                <a:effectLst/>
              </a:rPr>
              <a:t>VH </a:t>
            </a:r>
          </a:p>
          <a:p>
            <a:pPr>
              <a:defRPr/>
            </a:pPr>
            <a:r>
              <a:rPr lang="sv-SE" sz="1400">
                <a:effectLst/>
              </a:rPr>
              <a:t>Completion rate, cohort study of admitted doctoral students 2010-2019</a:t>
            </a:r>
            <a:endParaRPr lang="sv-SE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 SLU Completion rate'!$H$117</c:f>
              <c:strCache>
                <c:ptCount val="1"/>
                <c:pt idx="0">
                  <c:v>% doctoral degree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rate'!$B$118:$B$127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rate'!$H$118:$H$127</c:f>
              <c:numCache>
                <c:formatCode>0%</c:formatCode>
                <c:ptCount val="10"/>
                <c:pt idx="0">
                  <c:v>0.90909090909090906</c:v>
                </c:pt>
                <c:pt idx="1">
                  <c:v>0.80487804878048785</c:v>
                </c:pt>
                <c:pt idx="2">
                  <c:v>0.86206896551724133</c:v>
                </c:pt>
                <c:pt idx="3">
                  <c:v>0.94117647058823528</c:v>
                </c:pt>
                <c:pt idx="4">
                  <c:v>0.78125</c:v>
                </c:pt>
                <c:pt idx="5">
                  <c:v>0.875</c:v>
                </c:pt>
                <c:pt idx="6">
                  <c:v>0.91304347826086951</c:v>
                </c:pt>
                <c:pt idx="7">
                  <c:v>0.85185185185185186</c:v>
                </c:pt>
                <c:pt idx="8">
                  <c:v>0.63636363636363635</c:v>
                </c:pt>
                <c:pt idx="9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9-462A-9472-D5F4CFE061E5}"/>
            </c:ext>
          </c:extLst>
        </c:ser>
        <c:ser>
          <c:idx val="1"/>
          <c:order val="1"/>
          <c:tx>
            <c:strRef>
              <c:f>'9. SLU Completion rate'!$I$117</c:f>
              <c:strCache>
                <c:ptCount val="1"/>
                <c:pt idx="0">
                  <c:v>% active during the last 2 years, no doctoral degree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rate'!$B$118:$B$127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rate'!$I$118:$I$127</c:f>
              <c:numCache>
                <c:formatCode>0%</c:formatCode>
                <c:ptCount val="10"/>
                <c:pt idx="0">
                  <c:v>0</c:v>
                </c:pt>
                <c:pt idx="1">
                  <c:v>2.4390243902439025E-2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4.3478260869565216E-2</c:v>
                </c:pt>
                <c:pt idx="7">
                  <c:v>3.7037037037037035E-2</c:v>
                </c:pt>
                <c:pt idx="8">
                  <c:v>9.0909090909090912E-2</c:v>
                </c:pt>
                <c:pt idx="9">
                  <c:v>0.21875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79-462A-9472-D5F4CFE061E5}"/>
            </c:ext>
          </c:extLst>
        </c:ser>
        <c:ser>
          <c:idx val="2"/>
          <c:order val="2"/>
          <c:tx>
            <c:strRef>
              <c:f>'9. SLU Completion rate'!$J$117</c:f>
              <c:strCache>
                <c:ptCount val="1"/>
                <c:pt idx="0">
                  <c:v>% inactive during the last 2 years, no doctoral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rate'!$B$118:$B$127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rate'!$J$118:$J$127</c:f>
              <c:numCache>
                <c:formatCode>0%</c:formatCode>
                <c:ptCount val="10"/>
                <c:pt idx="0">
                  <c:v>9.0909090909090912E-2</c:v>
                </c:pt>
                <c:pt idx="1">
                  <c:v>0.17073170731707318</c:v>
                </c:pt>
                <c:pt idx="2">
                  <c:v>0.13793103448275862</c:v>
                </c:pt>
                <c:pt idx="3">
                  <c:v>5.8823529411764705E-2</c:v>
                </c:pt>
                <c:pt idx="4">
                  <c:v>0.21875</c:v>
                </c:pt>
                <c:pt idx="5">
                  <c:v>0.125</c:v>
                </c:pt>
                <c:pt idx="6">
                  <c:v>4.3478260869565216E-2</c:v>
                </c:pt>
                <c:pt idx="7">
                  <c:v>0.1111111111111111</c:v>
                </c:pt>
                <c:pt idx="8">
                  <c:v>0.27272727272727271</c:v>
                </c:pt>
                <c:pt idx="9">
                  <c:v>0.15625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79-462A-9472-D5F4CFE0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067264"/>
        <c:axId val="701063984"/>
      </c:barChart>
      <c:catAx>
        <c:axId val="7010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3984"/>
        <c:crosses val="autoZero"/>
        <c:auto val="1"/>
        <c:lblAlgn val="ctr"/>
        <c:lblOffset val="100"/>
        <c:noMultiLvlLbl val="0"/>
      </c:catAx>
      <c:valAx>
        <c:axId val="70106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2400" b="1">
                <a:effectLst/>
              </a:rPr>
              <a:t>LTV </a:t>
            </a:r>
          </a:p>
          <a:p>
            <a:pPr>
              <a:defRPr/>
            </a:pPr>
            <a:r>
              <a:rPr lang="sv-SE" sz="1400">
                <a:effectLst/>
              </a:rPr>
              <a:t>Completion rate, cohort study of admitted doctoral students 2010-2019</a:t>
            </a:r>
            <a:endParaRPr lang="sv-SE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'9. SLU Completion rate'!$H$149</c:f>
              <c:strCache>
                <c:ptCount val="1"/>
                <c:pt idx="0">
                  <c:v>% doctoral degree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rate'!$B$150:$B$159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rate'!$H$150:$H$159</c:f>
              <c:numCache>
                <c:formatCode>0%</c:formatCode>
                <c:ptCount val="10"/>
                <c:pt idx="0">
                  <c:v>0.82352941176470584</c:v>
                </c:pt>
                <c:pt idx="1">
                  <c:v>0.83333333333333337</c:v>
                </c:pt>
                <c:pt idx="2">
                  <c:v>0.70588235294117652</c:v>
                </c:pt>
                <c:pt idx="3">
                  <c:v>0.63636363636363635</c:v>
                </c:pt>
                <c:pt idx="4">
                  <c:v>0.88888888888888884</c:v>
                </c:pt>
                <c:pt idx="5">
                  <c:v>0.81818181818181823</c:v>
                </c:pt>
                <c:pt idx="6">
                  <c:v>0.90476190476190477</c:v>
                </c:pt>
                <c:pt idx="7">
                  <c:v>0.7857142857142857</c:v>
                </c:pt>
                <c:pt idx="8">
                  <c:v>0.7142857142857143</c:v>
                </c:pt>
                <c:pt idx="9">
                  <c:v>0.76470588235294112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4-428F-815D-C77AA7C40EFE}"/>
            </c:ext>
          </c:extLst>
        </c:ser>
        <c:ser>
          <c:idx val="1"/>
          <c:order val="1"/>
          <c:tx>
            <c:strRef>
              <c:f>'9. SLU Completion rate'!$I$149</c:f>
              <c:strCache>
                <c:ptCount val="1"/>
                <c:pt idx="0">
                  <c:v>% active during the last 2 years, no doctoral degree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rate'!$B$150:$B$159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rate'!$I$150:$I$159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4.7619047619047616E-2</c:v>
                </c:pt>
                <c:pt idx="7">
                  <c:v>7.1428571428571425E-2</c:v>
                </c:pt>
                <c:pt idx="8">
                  <c:v>9.5238095238095233E-2</c:v>
                </c:pt>
                <c:pt idx="9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E4-428F-815D-C77AA7C40EFE}"/>
            </c:ext>
          </c:extLst>
        </c:ser>
        <c:ser>
          <c:idx val="2"/>
          <c:order val="2"/>
          <c:tx>
            <c:strRef>
              <c:f>'9. SLU Completion rate'!$J$149</c:f>
              <c:strCache>
                <c:ptCount val="1"/>
                <c:pt idx="0">
                  <c:v>% inactive during the last 2 years, no doctoral degree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'9. SLU Completion rate'!$B$150:$B$159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'9. SLU Completion rate'!$J$150:$J$159</c:f>
              <c:numCache>
                <c:formatCode>0%</c:formatCode>
                <c:ptCount val="10"/>
                <c:pt idx="0">
                  <c:v>0.17647058823529413</c:v>
                </c:pt>
                <c:pt idx="1">
                  <c:v>0.16666666666666666</c:v>
                </c:pt>
                <c:pt idx="2">
                  <c:v>0.29411764705882354</c:v>
                </c:pt>
                <c:pt idx="3">
                  <c:v>0.36363636363636365</c:v>
                </c:pt>
                <c:pt idx="4">
                  <c:v>0.1111111111111111</c:v>
                </c:pt>
                <c:pt idx="5">
                  <c:v>0.18181818181818182</c:v>
                </c:pt>
                <c:pt idx="6">
                  <c:v>4.7619047619047616E-2</c:v>
                </c:pt>
                <c:pt idx="7">
                  <c:v>0.14285714285714285</c:v>
                </c:pt>
                <c:pt idx="8">
                  <c:v>0.19047619047619047</c:v>
                </c:pt>
                <c:pt idx="9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E4-428F-815D-C77AA7C40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067264"/>
        <c:axId val="701063984"/>
      </c:barChart>
      <c:catAx>
        <c:axId val="70106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3984"/>
        <c:crosses val="autoZero"/>
        <c:auto val="1"/>
        <c:lblAlgn val="ctr"/>
        <c:lblOffset val="100"/>
        <c:noMultiLvlLbl val="0"/>
      </c:catAx>
      <c:valAx>
        <c:axId val="701063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106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/>
              </a:rPr>
              <a:t>LTV Faculty, number of applicants per announced doctoral position during 2025</a:t>
            </a:r>
            <a:endParaRPr lang="sv-SE">
              <a:effectLst/>
            </a:endParaRPr>
          </a:p>
        </c:rich>
      </c:tx>
      <c:layout>
        <c:manualLayout>
          <c:xMode val="edge"/>
          <c:yMode val="edge"/>
          <c:x val="0.22208008555809541"/>
          <c:y val="4.062788314013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5989161371053875E-2"/>
          <c:y val="0.11639904514877483"/>
          <c:w val="0.91619338999388733"/>
          <c:h val="0.8251643029982738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Applicants per position'!$AG$10:$AG$22</c:f>
              <c:strCache>
                <c:ptCount val="13"/>
                <c:pt idx="0">
                  <c:v>IMS</c:v>
                </c:pt>
                <c:pt idx="1">
                  <c:v>VF</c:v>
                </c:pt>
                <c:pt idx="2">
                  <c:v>VF</c:v>
                </c:pt>
                <c:pt idx="3">
                  <c:v>VF</c:v>
                </c:pt>
                <c:pt idx="4">
                  <c:v>VF</c:v>
                </c:pt>
                <c:pt idx="5">
                  <c:v>VSB</c:v>
                </c:pt>
                <c:pt idx="6">
                  <c:v>VSB</c:v>
                </c:pt>
                <c:pt idx="7">
                  <c:v>SoL</c:v>
                </c:pt>
                <c:pt idx="8">
                  <c:v>SoL</c:v>
                </c:pt>
                <c:pt idx="9">
                  <c:v>SoL</c:v>
                </c:pt>
                <c:pt idx="10">
                  <c:v>SoL</c:v>
                </c:pt>
                <c:pt idx="11">
                  <c:v>SoL</c:v>
                </c:pt>
                <c:pt idx="12">
                  <c:v>SoL</c:v>
                </c:pt>
              </c:strCache>
            </c:strRef>
          </c:cat>
          <c:val>
            <c:numRef>
              <c:f>'1. Applicants per position'!$AH$10:$AH$22</c:f>
              <c:numCache>
                <c:formatCode>General</c:formatCode>
                <c:ptCount val="13"/>
                <c:pt idx="0">
                  <c:v>5</c:v>
                </c:pt>
                <c:pt idx="1">
                  <c:v>102</c:v>
                </c:pt>
                <c:pt idx="2">
                  <c:v>112</c:v>
                </c:pt>
                <c:pt idx="3">
                  <c:v>84</c:v>
                </c:pt>
                <c:pt idx="4">
                  <c:v>78</c:v>
                </c:pt>
                <c:pt idx="5">
                  <c:v>107</c:v>
                </c:pt>
                <c:pt idx="6">
                  <c:v>182</c:v>
                </c:pt>
                <c:pt idx="7">
                  <c:v>7</c:v>
                </c:pt>
                <c:pt idx="8">
                  <c:v>48</c:v>
                </c:pt>
                <c:pt idx="9">
                  <c:v>6</c:v>
                </c:pt>
                <c:pt idx="10">
                  <c:v>44</c:v>
                </c:pt>
                <c:pt idx="11">
                  <c:v>120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93-4246-958C-200AF1D8C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1906112"/>
        <c:axId val="671907096"/>
      </c:barChart>
      <c:catAx>
        <c:axId val="67190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1907096"/>
        <c:crosses val="autoZero"/>
        <c:auto val="1"/>
        <c:lblAlgn val="ctr"/>
        <c:lblOffset val="100"/>
        <c:noMultiLvlLbl val="0"/>
      </c:catAx>
      <c:valAx>
        <c:axId val="67190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190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u="none" strike="noStrike" baseline="0">
                <a:effectLst/>
              </a:rPr>
              <a:t>NJ Faculty, number of applicants per announced doctoral position during 2025</a:t>
            </a:r>
            <a:endParaRPr lang="sv-SE" sz="1800"/>
          </a:p>
        </c:rich>
      </c:tx>
      <c:layout>
        <c:manualLayout>
          <c:xMode val="edge"/>
          <c:yMode val="edge"/>
          <c:x val="0.28911915348686495"/>
          <c:y val="2.1604938271604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2.5728263541557665E-2"/>
          <c:y val="8.6882837561971418E-2"/>
          <c:w val="0.96638257594474675"/>
          <c:h val="0.824844220861281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Applicants per position'!$AG$49:$AG$81</c:f>
              <c:strCache>
                <c:ptCount val="33"/>
                <c:pt idx="0">
                  <c:v>VoM</c:v>
                </c:pt>
                <c:pt idx="1">
                  <c:v>VoM</c:v>
                </c:pt>
                <c:pt idx="2">
                  <c:v>VoM</c:v>
                </c:pt>
                <c:pt idx="3">
                  <c:v>VoM</c:v>
                </c:pt>
                <c:pt idx="4">
                  <c:v>VPE</c:v>
                </c:pt>
                <c:pt idx="5">
                  <c:v>VPE</c:v>
                </c:pt>
                <c:pt idx="6">
                  <c:v>EKOL</c:v>
                </c:pt>
                <c:pt idx="7">
                  <c:v>EKOL</c:v>
                </c:pt>
                <c:pt idx="8">
                  <c:v>EKOL</c:v>
                </c:pt>
                <c:pt idx="9">
                  <c:v>EKOL</c:v>
                </c:pt>
                <c:pt idx="10">
                  <c:v>EKOL</c:v>
                </c:pt>
                <c:pt idx="11">
                  <c:v>Ekon</c:v>
                </c:pt>
                <c:pt idx="12">
                  <c:v>EoT</c:v>
                </c:pt>
                <c:pt idx="13">
                  <c:v>EoT</c:v>
                </c:pt>
                <c:pt idx="14">
                  <c:v>EoT</c:v>
                </c:pt>
                <c:pt idx="15">
                  <c:v>EoT</c:v>
                </c:pt>
                <c:pt idx="16">
                  <c:v>EoT</c:v>
                </c:pt>
                <c:pt idx="17">
                  <c:v>MV</c:v>
                </c:pt>
                <c:pt idx="18">
                  <c:v>VB</c:v>
                </c:pt>
                <c:pt idx="19">
                  <c:v>VB</c:v>
                </c:pt>
                <c:pt idx="20">
                  <c:v>VB</c:v>
                </c:pt>
                <c:pt idx="21">
                  <c:v>MoM</c:v>
                </c:pt>
                <c:pt idx="22">
                  <c:v>MoM</c:v>
                </c:pt>
                <c:pt idx="23">
                  <c:v>MoM</c:v>
                </c:pt>
                <c:pt idx="24">
                  <c:v>Mykopat</c:v>
                </c:pt>
                <c:pt idx="25">
                  <c:v>Mykopat</c:v>
                </c:pt>
                <c:pt idx="26">
                  <c:v>Mykopat</c:v>
                </c:pt>
                <c:pt idx="27">
                  <c:v>SoL</c:v>
                </c:pt>
                <c:pt idx="28">
                  <c:v>SoL</c:v>
                </c:pt>
                <c:pt idx="29">
                  <c:v>SoL</c:v>
                </c:pt>
                <c:pt idx="30">
                  <c:v>SoL</c:v>
                </c:pt>
                <c:pt idx="31">
                  <c:v>SoL</c:v>
                </c:pt>
                <c:pt idx="32">
                  <c:v>SoL</c:v>
                </c:pt>
              </c:strCache>
            </c:strRef>
          </c:cat>
          <c:val>
            <c:numRef>
              <c:f>'1. Applicants per position'!$AH$49:$AH$81</c:f>
              <c:numCache>
                <c:formatCode>General</c:formatCode>
                <c:ptCount val="33"/>
                <c:pt idx="0">
                  <c:v>42</c:v>
                </c:pt>
                <c:pt idx="1">
                  <c:v>54</c:v>
                </c:pt>
                <c:pt idx="2">
                  <c:v>74</c:v>
                </c:pt>
                <c:pt idx="3">
                  <c:v>47</c:v>
                </c:pt>
                <c:pt idx="4">
                  <c:v>130</c:v>
                </c:pt>
                <c:pt idx="5">
                  <c:v>81</c:v>
                </c:pt>
                <c:pt idx="6">
                  <c:v>101</c:v>
                </c:pt>
                <c:pt idx="7">
                  <c:v>117</c:v>
                </c:pt>
                <c:pt idx="8">
                  <c:v>63</c:v>
                </c:pt>
                <c:pt idx="9">
                  <c:v>84</c:v>
                </c:pt>
                <c:pt idx="10">
                  <c:v>34</c:v>
                </c:pt>
                <c:pt idx="11">
                  <c:v>441</c:v>
                </c:pt>
                <c:pt idx="12">
                  <c:v>7</c:v>
                </c:pt>
                <c:pt idx="13">
                  <c:v>45</c:v>
                </c:pt>
                <c:pt idx="14">
                  <c:v>3</c:v>
                </c:pt>
                <c:pt idx="15">
                  <c:v>21</c:v>
                </c:pt>
                <c:pt idx="16">
                  <c:v>118</c:v>
                </c:pt>
                <c:pt idx="17">
                  <c:v>66</c:v>
                </c:pt>
                <c:pt idx="18">
                  <c:v>175</c:v>
                </c:pt>
                <c:pt idx="19">
                  <c:v>87</c:v>
                </c:pt>
                <c:pt idx="20">
                  <c:v>4</c:v>
                </c:pt>
                <c:pt idx="21">
                  <c:v>94</c:v>
                </c:pt>
                <c:pt idx="22">
                  <c:v>83</c:v>
                </c:pt>
                <c:pt idx="23">
                  <c:v>88</c:v>
                </c:pt>
                <c:pt idx="24">
                  <c:v>141</c:v>
                </c:pt>
                <c:pt idx="25">
                  <c:v>84</c:v>
                </c:pt>
                <c:pt idx="26">
                  <c:v>66</c:v>
                </c:pt>
                <c:pt idx="27">
                  <c:v>7</c:v>
                </c:pt>
                <c:pt idx="28">
                  <c:v>48</c:v>
                </c:pt>
                <c:pt idx="29">
                  <c:v>6</c:v>
                </c:pt>
                <c:pt idx="30">
                  <c:v>44</c:v>
                </c:pt>
                <c:pt idx="31">
                  <c:v>120</c:v>
                </c:pt>
                <c:pt idx="3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1-40EE-83EC-FB714D36C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6414656"/>
        <c:axId val="496414000"/>
      </c:barChart>
      <c:catAx>
        <c:axId val="49641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6414000"/>
        <c:crosses val="autoZero"/>
        <c:auto val="1"/>
        <c:lblAlgn val="ctr"/>
        <c:lblOffset val="100"/>
        <c:noMultiLvlLbl val="0"/>
      </c:catAx>
      <c:valAx>
        <c:axId val="49641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641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800" b="1" i="0" baseline="0">
                <a:effectLst/>
              </a:rPr>
              <a:t>VH Faculty, number of applicants per announced doctoral position during 2025</a:t>
            </a:r>
            <a:endParaRPr lang="sv-SE">
              <a:effectLst/>
            </a:endParaRPr>
          </a:p>
        </c:rich>
      </c:tx>
      <c:layout>
        <c:manualLayout>
          <c:xMode val="edge"/>
          <c:yMode val="edge"/>
          <c:x val="0.27667141167106191"/>
          <c:y val="6.13668128759170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631049253832401E-2"/>
          <c:y val="0.15904245759321023"/>
          <c:w val="0.85520554679712257"/>
          <c:h val="0.791920734264922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'1. Applicants per position'!$AG$183:$AG$197</c:f>
              <c:strCache>
                <c:ptCount val="15"/>
                <c:pt idx="0">
                  <c:v>HBIO</c:v>
                </c:pt>
                <c:pt idx="1">
                  <c:v>HBIO</c:v>
                </c:pt>
                <c:pt idx="2">
                  <c:v>HBIO</c:v>
                </c:pt>
                <c:pt idx="3">
                  <c:v>HBIO</c:v>
                </c:pt>
                <c:pt idx="4">
                  <c:v>KV</c:v>
                </c:pt>
                <c:pt idx="5">
                  <c:v>KV</c:v>
                </c:pt>
                <c:pt idx="6">
                  <c:v>KV</c:v>
                </c:pt>
                <c:pt idx="7">
                  <c:v>KV</c:v>
                </c:pt>
                <c:pt idx="8">
                  <c:v>THV</c:v>
                </c:pt>
                <c:pt idx="9">
                  <c:v>THV</c:v>
                </c:pt>
                <c:pt idx="10">
                  <c:v>THV</c:v>
                </c:pt>
                <c:pt idx="11">
                  <c:v>THV</c:v>
                </c:pt>
                <c:pt idx="12">
                  <c:v>THV</c:v>
                </c:pt>
                <c:pt idx="13">
                  <c:v>THV</c:v>
                </c:pt>
                <c:pt idx="14">
                  <c:v>THV</c:v>
                </c:pt>
              </c:strCache>
            </c:strRef>
          </c:cat>
          <c:val>
            <c:numRef>
              <c:f>'1. Applicants per position'!$AH$183:$AH$197</c:f>
              <c:numCache>
                <c:formatCode>General</c:formatCode>
                <c:ptCount val="15"/>
                <c:pt idx="0">
                  <c:v>10</c:v>
                </c:pt>
                <c:pt idx="1">
                  <c:v>14</c:v>
                </c:pt>
                <c:pt idx="2">
                  <c:v>14</c:v>
                </c:pt>
                <c:pt idx="3">
                  <c:v>157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  <c:pt idx="7">
                  <c:v>5</c:v>
                </c:pt>
                <c:pt idx="8">
                  <c:v>78</c:v>
                </c:pt>
                <c:pt idx="9">
                  <c:v>4</c:v>
                </c:pt>
                <c:pt idx="10">
                  <c:v>134</c:v>
                </c:pt>
                <c:pt idx="11">
                  <c:v>12</c:v>
                </c:pt>
                <c:pt idx="12">
                  <c:v>4</c:v>
                </c:pt>
                <c:pt idx="13">
                  <c:v>78</c:v>
                </c:pt>
                <c:pt idx="1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9-43B9-9001-374AD3071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2921664"/>
        <c:axId val="682921992"/>
      </c:barChart>
      <c:catAx>
        <c:axId val="68292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2921992"/>
        <c:crosses val="autoZero"/>
        <c:auto val="1"/>
        <c:lblAlgn val="ctr"/>
        <c:lblOffset val="100"/>
        <c:noMultiLvlLbl val="0"/>
      </c:catAx>
      <c:valAx>
        <c:axId val="68292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29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baseline="0">
                <a:effectLst/>
              </a:rPr>
              <a:t>Number of students admitted towards doctoral and licentiate degrees at SLU 2021-2025</a:t>
            </a:r>
            <a:endParaRPr lang="sv-SE" sz="1100">
              <a:effectLst/>
            </a:endParaRPr>
          </a:p>
        </c:rich>
      </c:tx>
      <c:layout>
        <c:manualLayout>
          <c:xMode val="edge"/>
          <c:yMode val="edge"/>
          <c:x val="0.13881753157259638"/>
          <c:y val="5.36013400335008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0348617250848708E-2"/>
          <c:y val="0.12823012701301786"/>
          <c:w val="0.93421278455176515"/>
          <c:h val="0.75643343577027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 SLU Admitted students'!$L$6</c:f>
              <c:strCache>
                <c:ptCount val="1"/>
                <c:pt idx="0">
                  <c:v>Doctoral degrees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'2. SLU Admitted students'!$K$7:$K$11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students'!$L$7:$L$11</c:f>
              <c:numCache>
                <c:formatCode>General</c:formatCode>
                <c:ptCount val="5"/>
                <c:pt idx="0">
                  <c:v>83</c:v>
                </c:pt>
                <c:pt idx="1">
                  <c:v>116</c:v>
                </c:pt>
                <c:pt idx="2">
                  <c:v>134</c:v>
                </c:pt>
                <c:pt idx="3">
                  <c:v>121</c:v>
                </c:pt>
                <c:pt idx="4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3-4C7B-A5F5-23FEB96FDD93}"/>
            </c:ext>
          </c:extLst>
        </c:ser>
        <c:ser>
          <c:idx val="1"/>
          <c:order val="1"/>
          <c:tx>
            <c:strRef>
              <c:f>'2. SLU Admitted students'!$M$6</c:f>
              <c:strCache>
                <c:ptCount val="1"/>
                <c:pt idx="0">
                  <c:v>Licentiate degrees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'2. SLU Admitted students'!$K$7:$K$11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students'!$M$7:$M$11</c:f>
              <c:numCache>
                <c:formatCode>General</c:formatCode>
                <c:ptCount val="5"/>
                <c:pt idx="0">
                  <c:v>19</c:v>
                </c:pt>
                <c:pt idx="1">
                  <c:v>12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73-4C7B-A5F5-23FEB96FD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796896"/>
        <c:axId val="625792632"/>
      </c:barChart>
      <c:catAx>
        <c:axId val="62579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2632"/>
        <c:crosses val="autoZero"/>
        <c:auto val="1"/>
        <c:lblAlgn val="ctr"/>
        <c:lblOffset val="100"/>
        <c:noMultiLvlLbl val="0"/>
      </c:catAx>
      <c:valAx>
        <c:axId val="62579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Number of students admitted towards a doctoral degree, per faculty 2021-2025</a:t>
            </a:r>
            <a:endParaRPr lang="sv-SE" sz="11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 SLU Admitted students'!$J$41</c:f>
              <c:strCache>
                <c:ptCount val="1"/>
                <c:pt idx="0">
                  <c:v>LTV</c:v>
                </c:pt>
              </c:strCache>
            </c:strRef>
          </c:tx>
          <c:spPr>
            <a:solidFill>
              <a:srgbClr val="063C2A"/>
            </a:solidFill>
            <a:ln>
              <a:solidFill>
                <a:srgbClr val="0066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63C2A"/>
              </a:solidFill>
              <a:ln>
                <a:solidFill>
                  <a:srgbClr val="063C2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934A-49F7-A5E5-97E32876A218}"/>
              </c:ext>
            </c:extLst>
          </c:dPt>
          <c:cat>
            <c:strRef>
              <c:f>'2. SLU Admitted students'!$I$42:$I$46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students'!$J$42:$J$46</c:f>
              <c:numCache>
                <c:formatCode>General</c:formatCode>
                <c:ptCount val="5"/>
                <c:pt idx="0">
                  <c:v>8</c:v>
                </c:pt>
                <c:pt idx="1">
                  <c:v>19</c:v>
                </c:pt>
                <c:pt idx="2">
                  <c:v>17</c:v>
                </c:pt>
                <c:pt idx="3">
                  <c:v>23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A-49F7-A5E5-97E32876A218}"/>
            </c:ext>
          </c:extLst>
        </c:ser>
        <c:ser>
          <c:idx val="1"/>
          <c:order val="1"/>
          <c:tx>
            <c:strRef>
              <c:f>'2. SLU Admitted students'!$K$41</c:f>
              <c:strCache>
                <c:ptCount val="1"/>
                <c:pt idx="0">
                  <c:v>NJ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invertIfNegative val="0"/>
          <c:cat>
            <c:strRef>
              <c:f>'2. SLU Admitted students'!$I$42:$I$46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students'!$K$42:$K$46</c:f>
              <c:numCache>
                <c:formatCode>General</c:formatCode>
                <c:ptCount val="5"/>
                <c:pt idx="0">
                  <c:v>33</c:v>
                </c:pt>
                <c:pt idx="1">
                  <c:v>42</c:v>
                </c:pt>
                <c:pt idx="2">
                  <c:v>59</c:v>
                </c:pt>
                <c:pt idx="3">
                  <c:v>46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4A-49F7-A5E5-97E32876A218}"/>
            </c:ext>
          </c:extLst>
        </c:ser>
        <c:ser>
          <c:idx val="2"/>
          <c:order val="2"/>
          <c:tx>
            <c:strRef>
              <c:f>'2. SLU Admitted students'!$L$41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52992B"/>
            </a:solidFill>
            <a:ln>
              <a:solidFill>
                <a:srgbClr val="52992B"/>
              </a:solidFill>
            </a:ln>
            <a:effectLst/>
          </c:spPr>
          <c:invertIfNegative val="0"/>
          <c:cat>
            <c:strRef>
              <c:f>'2. SLU Admitted students'!$I$42:$I$46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students'!$L$42:$L$46</c:f>
              <c:numCache>
                <c:formatCode>General</c:formatCode>
                <c:ptCount val="5"/>
                <c:pt idx="0">
                  <c:v>31</c:v>
                </c:pt>
                <c:pt idx="1">
                  <c:v>33</c:v>
                </c:pt>
                <c:pt idx="2">
                  <c:v>41</c:v>
                </c:pt>
                <c:pt idx="3">
                  <c:v>38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4A-49F7-A5E5-97E32876A218}"/>
            </c:ext>
          </c:extLst>
        </c:ser>
        <c:ser>
          <c:idx val="3"/>
          <c:order val="3"/>
          <c:tx>
            <c:strRef>
              <c:f>'2. SLU Admitted students'!$M$41</c:f>
              <c:strCache>
                <c:ptCount val="1"/>
                <c:pt idx="0">
                  <c:v>VH</c:v>
                </c:pt>
              </c:strCache>
            </c:strRef>
          </c:tx>
          <c:spPr>
            <a:solidFill>
              <a:srgbClr val="5B1F34"/>
            </a:solidFill>
            <a:ln>
              <a:solidFill>
                <a:srgbClr val="5B1F34"/>
              </a:solidFill>
            </a:ln>
            <a:effectLst/>
          </c:spPr>
          <c:invertIfNegative val="0"/>
          <c:cat>
            <c:strRef>
              <c:f>'2. SLU Admitted students'!$I$42:$I$46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strCache>
            </c:strRef>
          </c:cat>
          <c:val>
            <c:numRef>
              <c:f>'2. SLU Admitted students'!$M$42:$M$46</c:f>
              <c:numCache>
                <c:formatCode>General</c:formatCode>
                <c:ptCount val="5"/>
                <c:pt idx="0">
                  <c:v>15</c:v>
                </c:pt>
                <c:pt idx="1">
                  <c:v>24</c:v>
                </c:pt>
                <c:pt idx="2">
                  <c:v>23</c:v>
                </c:pt>
                <c:pt idx="3">
                  <c:v>18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4A-49F7-A5E5-97E32876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058911"/>
        <c:axId val="164059391"/>
      </c:barChart>
      <c:catAx>
        <c:axId val="16405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4059391"/>
        <c:crosses val="autoZero"/>
        <c:auto val="1"/>
        <c:lblAlgn val="ctr"/>
        <c:lblOffset val="100"/>
        <c:noMultiLvlLbl val="0"/>
      </c:catAx>
      <c:valAx>
        <c:axId val="164059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405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Number</a:t>
            </a:r>
            <a:r>
              <a:rPr lang="sv-SE" baseline="0"/>
              <a:t> of third cycle new entrants - SLU compared to all higher education institutions in Sweden</a:t>
            </a:r>
            <a:endParaRPr lang="sv-SE"/>
          </a:p>
        </c:rich>
      </c:tx>
      <c:layout>
        <c:manualLayout>
          <c:xMode val="edge"/>
          <c:yMode val="edge"/>
          <c:x val="0.13977949285828886"/>
          <c:y val="1.60803969199075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 Nat. comp. new entrants'!$B$6</c:f>
              <c:strCache>
                <c:ptCount val="1"/>
                <c:pt idx="0">
                  <c:v>All HEIs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'3. Nat. comp. new entrants'!$A$7:$A$31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 Nat. comp. new entrants'!$B$7:$B$31</c:f>
              <c:numCache>
                <c:formatCode>General</c:formatCode>
                <c:ptCount val="25"/>
                <c:pt idx="0">
                  <c:v>3065</c:v>
                </c:pt>
                <c:pt idx="1">
                  <c:v>3547</c:v>
                </c:pt>
                <c:pt idx="2">
                  <c:v>3861</c:v>
                </c:pt>
                <c:pt idx="3">
                  <c:v>3850</c:v>
                </c:pt>
                <c:pt idx="4">
                  <c:v>3202</c:v>
                </c:pt>
                <c:pt idx="5">
                  <c:v>2930</c:v>
                </c:pt>
                <c:pt idx="6">
                  <c:v>3006</c:v>
                </c:pt>
                <c:pt idx="7">
                  <c:v>3000</c:v>
                </c:pt>
                <c:pt idx="8">
                  <c:v>3380</c:v>
                </c:pt>
                <c:pt idx="9">
                  <c:v>3525</c:v>
                </c:pt>
                <c:pt idx="10">
                  <c:v>3675</c:v>
                </c:pt>
                <c:pt idx="11">
                  <c:v>3572</c:v>
                </c:pt>
                <c:pt idx="12">
                  <c:v>3906</c:v>
                </c:pt>
                <c:pt idx="13">
                  <c:v>3241</c:v>
                </c:pt>
                <c:pt idx="14">
                  <c:v>3226</c:v>
                </c:pt>
                <c:pt idx="15">
                  <c:v>3063</c:v>
                </c:pt>
                <c:pt idx="16">
                  <c:v>3027</c:v>
                </c:pt>
                <c:pt idx="17">
                  <c:v>3237</c:v>
                </c:pt>
                <c:pt idx="18">
                  <c:v>3303</c:v>
                </c:pt>
                <c:pt idx="19">
                  <c:v>3237</c:v>
                </c:pt>
                <c:pt idx="20">
                  <c:v>3297</c:v>
                </c:pt>
                <c:pt idx="21">
                  <c:v>3203</c:v>
                </c:pt>
                <c:pt idx="22">
                  <c:v>3043</c:v>
                </c:pt>
                <c:pt idx="23">
                  <c:v>3308</c:v>
                </c:pt>
                <c:pt idx="24">
                  <c:v>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3-4720-B56E-327C7978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4116552"/>
        <c:axId val="704117536"/>
      </c:barChart>
      <c:lineChart>
        <c:grouping val="standard"/>
        <c:varyColors val="0"/>
        <c:ser>
          <c:idx val="1"/>
          <c:order val="1"/>
          <c:tx>
            <c:strRef>
              <c:f>'3. Nat. comp. new entrants'!$C$6</c:f>
              <c:strCache>
                <c:ptCount val="1"/>
                <c:pt idx="0">
                  <c:v>SLU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 Nat. comp. new entrants'!$A$7:$A$31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'3. Nat. comp. new entrants'!$C$7:$C$31</c:f>
              <c:numCache>
                <c:formatCode>General</c:formatCode>
                <c:ptCount val="25"/>
                <c:pt idx="0">
                  <c:v>135</c:v>
                </c:pt>
                <c:pt idx="1">
                  <c:v>157</c:v>
                </c:pt>
                <c:pt idx="2">
                  <c:v>156</c:v>
                </c:pt>
                <c:pt idx="3">
                  <c:v>136</c:v>
                </c:pt>
                <c:pt idx="4">
                  <c:v>120</c:v>
                </c:pt>
                <c:pt idx="5">
                  <c:v>104</c:v>
                </c:pt>
                <c:pt idx="6">
                  <c:v>107</c:v>
                </c:pt>
                <c:pt idx="7">
                  <c:v>107</c:v>
                </c:pt>
                <c:pt idx="8">
                  <c:v>151</c:v>
                </c:pt>
                <c:pt idx="9">
                  <c:v>124</c:v>
                </c:pt>
                <c:pt idx="10">
                  <c:v>142</c:v>
                </c:pt>
                <c:pt idx="11">
                  <c:v>138</c:v>
                </c:pt>
                <c:pt idx="12">
                  <c:v>101</c:v>
                </c:pt>
                <c:pt idx="13">
                  <c:v>94</c:v>
                </c:pt>
                <c:pt idx="14">
                  <c:v>98</c:v>
                </c:pt>
                <c:pt idx="15">
                  <c:v>74</c:v>
                </c:pt>
                <c:pt idx="16">
                  <c:v>93</c:v>
                </c:pt>
                <c:pt idx="17">
                  <c:v>113</c:v>
                </c:pt>
                <c:pt idx="18">
                  <c:v>119</c:v>
                </c:pt>
                <c:pt idx="19">
                  <c:v>106</c:v>
                </c:pt>
                <c:pt idx="20">
                  <c:v>97</c:v>
                </c:pt>
                <c:pt idx="21">
                  <c:v>83</c:v>
                </c:pt>
                <c:pt idx="22">
                  <c:v>108</c:v>
                </c:pt>
                <c:pt idx="23">
                  <c:v>118</c:v>
                </c:pt>
                <c:pt idx="24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720-B56E-327C7978C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155584"/>
        <c:axId val="704155256"/>
      </c:lineChart>
      <c:catAx>
        <c:axId val="70411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4117536"/>
        <c:crosses val="autoZero"/>
        <c:auto val="1"/>
        <c:lblAlgn val="ctr"/>
        <c:lblOffset val="100"/>
        <c:noMultiLvlLbl val="0"/>
      </c:catAx>
      <c:valAx>
        <c:axId val="70411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4116552"/>
        <c:crosses val="autoZero"/>
        <c:crossBetween val="between"/>
      </c:valAx>
      <c:valAx>
        <c:axId val="7041552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Number</a:t>
                </a:r>
                <a:r>
                  <a:rPr lang="sv-SE" baseline="0"/>
                  <a:t> of third cycle new entrants at SLU 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04155584"/>
        <c:crosses val="max"/>
        <c:crossBetween val="between"/>
      </c:valAx>
      <c:catAx>
        <c:axId val="70415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4155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/>
              <a:t>Number</a:t>
            </a:r>
            <a:r>
              <a:rPr lang="sv-SE" sz="1400" b="1" baseline="0"/>
              <a:t> of active doctoral students at SLU, per faculty, 2021-2025</a:t>
            </a:r>
            <a:endParaRPr lang="sv-SE" sz="1400" b="1"/>
          </a:p>
        </c:rich>
      </c:tx>
      <c:layout>
        <c:manualLayout>
          <c:xMode val="edge"/>
          <c:yMode val="edge"/>
          <c:x val="0.13776180845712407"/>
          <c:y val="3.38722093918398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8117011775092653E-2"/>
          <c:y val="0.13796778866844875"/>
          <c:w val="0.84820184308773661"/>
          <c:h val="0.77915804404357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 SLU Active students '!$F$17</c:f>
              <c:strCache>
                <c:ptCount val="1"/>
                <c:pt idx="0">
                  <c:v>LTV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'4. SLU Active students '!$G$16:$K$16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'4. SLU Active students '!$G$17:$K$17</c:f>
              <c:numCache>
                <c:formatCode>General</c:formatCode>
                <c:ptCount val="5"/>
                <c:pt idx="0">
                  <c:v>99</c:v>
                </c:pt>
                <c:pt idx="1">
                  <c:v>102</c:v>
                </c:pt>
                <c:pt idx="2">
                  <c:v>93</c:v>
                </c:pt>
                <c:pt idx="3">
                  <c:v>91</c:v>
                </c:pt>
                <c:pt idx="4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B-4C4A-8551-1B07359A9B1C}"/>
            </c:ext>
          </c:extLst>
        </c:ser>
        <c:ser>
          <c:idx val="1"/>
          <c:order val="1"/>
          <c:tx>
            <c:strRef>
              <c:f>'4. SLU Active students '!$F$18</c:f>
              <c:strCache>
                <c:ptCount val="1"/>
                <c:pt idx="0">
                  <c:v>NJ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'4. SLU Active students '!$G$16:$K$16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'4. SLU Active students '!$G$18:$K$18</c:f>
              <c:numCache>
                <c:formatCode>General</c:formatCode>
                <c:ptCount val="5"/>
                <c:pt idx="0">
                  <c:v>212</c:v>
                </c:pt>
                <c:pt idx="1">
                  <c:v>212</c:v>
                </c:pt>
                <c:pt idx="2">
                  <c:v>227</c:v>
                </c:pt>
                <c:pt idx="3">
                  <c:v>218</c:v>
                </c:pt>
                <c:pt idx="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B-4C4A-8551-1B07359A9B1C}"/>
            </c:ext>
          </c:extLst>
        </c:ser>
        <c:ser>
          <c:idx val="2"/>
          <c:order val="2"/>
          <c:tx>
            <c:strRef>
              <c:f>'4. SLU Active students '!$F$19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'4. SLU Active students '!$G$16:$K$16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'4. SLU Active students '!$G$19:$K$19</c:f>
              <c:numCache>
                <c:formatCode>General</c:formatCode>
                <c:ptCount val="5"/>
                <c:pt idx="0">
                  <c:v>133</c:v>
                </c:pt>
                <c:pt idx="1">
                  <c:v>135</c:v>
                </c:pt>
                <c:pt idx="2">
                  <c:v>155</c:v>
                </c:pt>
                <c:pt idx="3">
                  <c:v>153</c:v>
                </c:pt>
                <c:pt idx="4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B-4C4A-8551-1B07359A9B1C}"/>
            </c:ext>
          </c:extLst>
        </c:ser>
        <c:ser>
          <c:idx val="3"/>
          <c:order val="3"/>
          <c:tx>
            <c:strRef>
              <c:f>'4. SLU Active students '!$F$20</c:f>
              <c:strCache>
                <c:ptCount val="1"/>
                <c:pt idx="0">
                  <c:v>VH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'4. SLU Active students '!$G$16:$K$16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'4. SLU Active students '!$G$20:$K$20</c:f>
              <c:numCache>
                <c:formatCode>General</c:formatCode>
                <c:ptCount val="5"/>
                <c:pt idx="0">
                  <c:v>121</c:v>
                </c:pt>
                <c:pt idx="1">
                  <c:v>122</c:v>
                </c:pt>
                <c:pt idx="2">
                  <c:v>130</c:v>
                </c:pt>
                <c:pt idx="3">
                  <c:v>121</c:v>
                </c:pt>
                <c:pt idx="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B-4C4A-8551-1B07359A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86340464"/>
        <c:axId val="586344072"/>
      </c:barChart>
      <c:catAx>
        <c:axId val="58634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6344072"/>
        <c:crosses val="autoZero"/>
        <c:auto val="1"/>
        <c:lblAlgn val="ctr"/>
        <c:lblOffset val="100"/>
        <c:noMultiLvlLbl val="0"/>
      </c:catAx>
      <c:valAx>
        <c:axId val="58634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8634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/>
              <a:t>Active</a:t>
            </a:r>
            <a:r>
              <a:rPr lang="sv-SE" sz="1800" baseline="0"/>
              <a:t> doctoral students (&gt;1%)</a:t>
            </a:r>
            <a:endParaRPr lang="sv-SE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 Nat. comp. Active students'!$U$8</c:f>
              <c:strCache>
                <c:ptCount val="1"/>
                <c:pt idx="0">
                  <c:v>HT2019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99B8B"/>
              </a:solidFill>
              <a:ln>
                <a:solidFill>
                  <a:srgbClr val="F99B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9AD-461F-9BED-6CE0FE034830}"/>
              </c:ext>
            </c:extLst>
          </c:dPt>
          <c:cat>
            <c:strRef>
              <c:f>'5. Nat. comp. Active students'!$A$9:$A$24</c:f>
              <c:strCache>
                <c:ptCount val="16"/>
                <c:pt idx="0">
                  <c:v>LU</c:v>
                </c:pt>
                <c:pt idx="1">
                  <c:v>UU</c:v>
                </c:pt>
                <c:pt idx="2">
                  <c:v>KI</c:v>
                </c:pt>
                <c:pt idx="3">
                  <c:v>GU</c:v>
                </c:pt>
                <c:pt idx="4">
                  <c:v>KTH</c:v>
                </c:pt>
                <c:pt idx="5">
                  <c:v>LiU</c:v>
                </c:pt>
                <c:pt idx="6">
                  <c:v>SU</c:v>
                </c:pt>
                <c:pt idx="7">
                  <c:v>CTH</c:v>
                </c:pt>
                <c:pt idx="8">
                  <c:v>UmU</c:v>
                </c:pt>
                <c:pt idx="9">
                  <c:v>LTU</c:v>
                </c:pt>
                <c:pt idx="10">
                  <c:v>SLU</c:v>
                </c:pt>
                <c:pt idx="11">
                  <c:v>ÖrU</c:v>
                </c:pt>
                <c:pt idx="12">
                  <c:v>LnU</c:v>
                </c:pt>
                <c:pt idx="13">
                  <c:v>MU</c:v>
                </c:pt>
                <c:pt idx="14">
                  <c:v>KaU</c:v>
                </c:pt>
                <c:pt idx="15">
                  <c:v>Miun</c:v>
                </c:pt>
              </c:strCache>
            </c:strRef>
          </c:cat>
          <c:val>
            <c:numRef>
              <c:f>'5. Nat. comp. Active students'!$U$9:$U$24</c:f>
              <c:numCache>
                <c:formatCode>General</c:formatCode>
                <c:ptCount val="16"/>
                <c:pt idx="0">
                  <c:v>2495</c:v>
                </c:pt>
                <c:pt idx="1">
                  <c:v>2184</c:v>
                </c:pt>
                <c:pt idx="2">
                  <c:v>2126</c:v>
                </c:pt>
                <c:pt idx="3">
                  <c:v>1693</c:v>
                </c:pt>
                <c:pt idx="4">
                  <c:v>1682</c:v>
                </c:pt>
                <c:pt idx="5">
                  <c:v>1135</c:v>
                </c:pt>
                <c:pt idx="6">
                  <c:v>1379</c:v>
                </c:pt>
                <c:pt idx="7">
                  <c:v>1129</c:v>
                </c:pt>
                <c:pt idx="8">
                  <c:v>786</c:v>
                </c:pt>
                <c:pt idx="9">
                  <c:v>501</c:v>
                </c:pt>
                <c:pt idx="10">
                  <c:v>526</c:v>
                </c:pt>
                <c:pt idx="11">
                  <c:v>420</c:v>
                </c:pt>
                <c:pt idx="12">
                  <c:v>276</c:v>
                </c:pt>
                <c:pt idx="13">
                  <c:v>237</c:v>
                </c:pt>
                <c:pt idx="14">
                  <c:v>200</c:v>
                </c:pt>
                <c:pt idx="15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E-43CB-82EB-65A08C32F94E}"/>
            </c:ext>
          </c:extLst>
        </c:ser>
        <c:ser>
          <c:idx val="1"/>
          <c:order val="1"/>
          <c:tx>
            <c:strRef>
              <c:f>'5. Nat. comp. Active students'!$Z$8</c:f>
              <c:strCache>
                <c:ptCount val="1"/>
                <c:pt idx="0">
                  <c:v>HT2024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C6250A"/>
              </a:solidFill>
              <a:ln>
                <a:solidFill>
                  <a:srgbClr val="C6250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AD-461F-9BED-6CE0FE034830}"/>
              </c:ext>
            </c:extLst>
          </c:dPt>
          <c:cat>
            <c:strRef>
              <c:f>'5. Nat. comp. Active students'!$A$9:$A$24</c:f>
              <c:strCache>
                <c:ptCount val="16"/>
                <c:pt idx="0">
                  <c:v>LU</c:v>
                </c:pt>
                <c:pt idx="1">
                  <c:v>UU</c:v>
                </c:pt>
                <c:pt idx="2">
                  <c:v>KI</c:v>
                </c:pt>
                <c:pt idx="3">
                  <c:v>GU</c:v>
                </c:pt>
                <c:pt idx="4">
                  <c:v>KTH</c:v>
                </c:pt>
                <c:pt idx="5">
                  <c:v>LiU</c:v>
                </c:pt>
                <c:pt idx="6">
                  <c:v>SU</c:v>
                </c:pt>
                <c:pt idx="7">
                  <c:v>CTH</c:v>
                </c:pt>
                <c:pt idx="8">
                  <c:v>UmU</c:v>
                </c:pt>
                <c:pt idx="9">
                  <c:v>LTU</c:v>
                </c:pt>
                <c:pt idx="10">
                  <c:v>SLU</c:v>
                </c:pt>
                <c:pt idx="11">
                  <c:v>ÖrU</c:v>
                </c:pt>
                <c:pt idx="12">
                  <c:v>LnU</c:v>
                </c:pt>
                <c:pt idx="13">
                  <c:v>MU</c:v>
                </c:pt>
                <c:pt idx="14">
                  <c:v>KaU</c:v>
                </c:pt>
                <c:pt idx="15">
                  <c:v>Miun</c:v>
                </c:pt>
              </c:strCache>
            </c:strRef>
          </c:cat>
          <c:val>
            <c:numRef>
              <c:f>'5. Nat. comp. Active students'!$Z$9:$Z$24</c:f>
              <c:numCache>
                <c:formatCode>General</c:formatCode>
                <c:ptCount val="16"/>
                <c:pt idx="0">
                  <c:v>2460</c:v>
                </c:pt>
                <c:pt idx="1">
                  <c:v>2150</c:v>
                </c:pt>
                <c:pt idx="2">
                  <c:v>2148</c:v>
                </c:pt>
                <c:pt idx="3">
                  <c:v>1706</c:v>
                </c:pt>
                <c:pt idx="4">
                  <c:v>1529</c:v>
                </c:pt>
                <c:pt idx="5">
                  <c:v>1121</c:v>
                </c:pt>
                <c:pt idx="6">
                  <c:v>1040</c:v>
                </c:pt>
                <c:pt idx="7">
                  <c:v>1030</c:v>
                </c:pt>
                <c:pt idx="8">
                  <c:v>929</c:v>
                </c:pt>
                <c:pt idx="9">
                  <c:v>521</c:v>
                </c:pt>
                <c:pt idx="10">
                  <c:v>507</c:v>
                </c:pt>
                <c:pt idx="11">
                  <c:v>449</c:v>
                </c:pt>
                <c:pt idx="12">
                  <c:v>278</c:v>
                </c:pt>
                <c:pt idx="13">
                  <c:v>253</c:v>
                </c:pt>
                <c:pt idx="14">
                  <c:v>238</c:v>
                </c:pt>
                <c:pt idx="15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98B-4857-BEE5-EADE1D72B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488568"/>
        <c:axId val="724498080"/>
      </c:barChart>
      <c:catAx>
        <c:axId val="7244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4498080"/>
        <c:crosses val="autoZero"/>
        <c:auto val="1"/>
        <c:lblAlgn val="ctr"/>
        <c:lblOffset val="100"/>
        <c:noMultiLvlLbl val="0"/>
      </c:catAx>
      <c:valAx>
        <c:axId val="724498080"/>
        <c:scaling>
          <c:orientation val="minMax"/>
          <c:max val="2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24488568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499169</xdr:colOff>
      <xdr:row>99</xdr:row>
      <xdr:rowOff>99833</xdr:rowOff>
    </xdr:from>
    <xdr:to>
      <xdr:col>30</xdr:col>
      <xdr:colOff>134471</xdr:colOff>
      <xdr:row>144</xdr:row>
      <xdr:rowOff>156883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13244</xdr:colOff>
      <xdr:row>8</xdr:row>
      <xdr:rowOff>12223</xdr:rowOff>
    </xdr:from>
    <xdr:to>
      <xdr:col>25</xdr:col>
      <xdr:colOff>549089</xdr:colOff>
      <xdr:row>47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592382</xdr:colOff>
      <xdr:row>49</xdr:row>
      <xdr:rowOff>188056</xdr:rowOff>
    </xdr:from>
    <xdr:to>
      <xdr:col>28</xdr:col>
      <xdr:colOff>486946</xdr:colOff>
      <xdr:row>93</xdr:row>
      <xdr:rowOff>35656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593911</xdr:colOff>
      <xdr:row>149</xdr:row>
      <xdr:rowOff>2648</xdr:rowOff>
    </xdr:from>
    <xdr:to>
      <xdr:col>26</xdr:col>
      <xdr:colOff>360623</xdr:colOff>
      <xdr:row>194</xdr:row>
      <xdr:rowOff>56030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85725</xdr:rowOff>
    </xdr:from>
    <xdr:to>
      <xdr:col>19</xdr:col>
      <xdr:colOff>571499</xdr:colOff>
      <xdr:row>28</xdr:row>
      <xdr:rowOff>104775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142874</xdr:colOff>
      <xdr:row>28</xdr:row>
      <xdr:rowOff>180974</xdr:rowOff>
    </xdr:from>
    <xdr:to>
      <xdr:col>20</xdr:col>
      <xdr:colOff>276224</xdr:colOff>
      <xdr:row>60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B25A85-8DF8-B38E-F892-B469B00E2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6</xdr:row>
      <xdr:rowOff>23811</xdr:rowOff>
    </xdr:from>
    <xdr:to>
      <xdr:col>21</xdr:col>
      <xdr:colOff>47625</xdr:colOff>
      <xdr:row>31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</xdr:row>
      <xdr:rowOff>76199</xdr:rowOff>
    </xdr:from>
    <xdr:to>
      <xdr:col>14</xdr:col>
      <xdr:colOff>466725</xdr:colOff>
      <xdr:row>30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3</xdr:row>
      <xdr:rowOff>28575</xdr:rowOff>
    </xdr:from>
    <xdr:to>
      <xdr:col>18</xdr:col>
      <xdr:colOff>47625</xdr:colOff>
      <xdr:row>28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579663</xdr:colOff>
      <xdr:row>6</xdr:row>
      <xdr:rowOff>92530</xdr:rowOff>
    </xdr:from>
    <xdr:to>
      <xdr:col>8</xdr:col>
      <xdr:colOff>114300</xdr:colOff>
      <xdr:row>35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1000125</xdr:colOff>
      <xdr:row>51</xdr:row>
      <xdr:rowOff>171450</xdr:rowOff>
    </xdr:from>
    <xdr:to>
      <xdr:col>8</xdr:col>
      <xdr:colOff>1753962</xdr:colOff>
      <xdr:row>79</xdr:row>
      <xdr:rowOff>126545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638175</xdr:colOff>
      <xdr:row>84</xdr:row>
      <xdr:rowOff>9525</xdr:rowOff>
    </xdr:from>
    <xdr:to>
      <xdr:col>8</xdr:col>
      <xdr:colOff>1392012</xdr:colOff>
      <xdr:row>112</xdr:row>
      <xdr:rowOff>107495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657225</xdr:colOff>
      <xdr:row>116</xdr:row>
      <xdr:rowOff>38100</xdr:rowOff>
    </xdr:from>
    <xdr:to>
      <xdr:col>8</xdr:col>
      <xdr:colOff>1411062</xdr:colOff>
      <xdr:row>144</xdr:row>
      <xdr:rowOff>136070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761999</xdr:colOff>
      <xdr:row>148</xdr:row>
      <xdr:rowOff>38099</xdr:rowOff>
    </xdr:from>
    <xdr:to>
      <xdr:col>8</xdr:col>
      <xdr:colOff>1904999</xdr:colOff>
      <xdr:row>177</xdr:row>
      <xdr:rowOff>104774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ernt.slu.se/Organisation-och-styrning/uppfoljningar-och-indikatorer/arsredovisningar/" TargetMode="External"/><Relationship Id="rId13" Type="http://schemas.openxmlformats.org/officeDocument/2006/relationships/hyperlink" Target="https://internt.slu.se/Organisation-och-styrning/uppfoljningar-och-indikatorer/arsredovisningar/" TargetMode="External"/><Relationship Id="rId3" Type="http://schemas.openxmlformats.org/officeDocument/2006/relationships/hyperlink" Target="https://www.uka.se/statistik--analys/statistikdatabas-hogskolan-i-siffror/" TargetMode="External"/><Relationship Id="rId7" Type="http://schemas.openxmlformats.org/officeDocument/2006/relationships/hyperlink" Target="https://www.uka.se/statistik--analys/statistikdatabas-hogskolan-i-siffror/" TargetMode="External"/><Relationship Id="rId12" Type="http://schemas.openxmlformats.org/officeDocument/2006/relationships/hyperlink" Target="https://internt.slu.se/Organisation-och-styrning/uppfoljningar-och-indikatorer/arsredovisningar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uka.se/statistik--analys/statistikdatabas-hogskolan-i-siffror/" TargetMode="External"/><Relationship Id="rId16" Type="http://schemas.openxmlformats.org/officeDocument/2006/relationships/hyperlink" Target="https://internt.slu.se/Organisation-och-styrning/uppfoljningar-och-indikatorer/indikatorer/" TargetMode="External"/><Relationship Id="rId1" Type="http://schemas.openxmlformats.org/officeDocument/2006/relationships/hyperlink" Target="https://www.uka.se/statistik--analys/statistikdatabas-hogskolan-i-siffror/" TargetMode="External"/><Relationship Id="rId6" Type="http://schemas.openxmlformats.org/officeDocument/2006/relationships/hyperlink" Target="https://www.uka.se/download/18.6f6937d1167c5d28e8711eb5/1551796524725/statistisk-analys-2019-02-25-manga-utlandska-doktorander-lamnar-sverige-efter-examen.pdf" TargetMode="External"/><Relationship Id="rId11" Type="http://schemas.openxmlformats.org/officeDocument/2006/relationships/hyperlink" Target="https://internt.slu.se/Organisation-och-styrning/uppfoljningar-och-indikatorer/arsredovisningar/" TargetMode="External"/><Relationship Id="rId5" Type="http://schemas.openxmlformats.org/officeDocument/2006/relationships/hyperlink" Target="https://www.scb.se/contentassets/60e1fe4e88ea43e3891b1af1e9678998/uf0549_2019a01_br_a40br1904.pdf" TargetMode="External"/><Relationship Id="rId15" Type="http://schemas.openxmlformats.org/officeDocument/2006/relationships/hyperlink" Target="https://internt.slu.se/Organisation-och-styrning/uppfoljningar-och-indikatorer/indikatorer/" TargetMode="External"/><Relationship Id="rId10" Type="http://schemas.openxmlformats.org/officeDocument/2006/relationships/hyperlink" Target="https://internt.slu.se/Organisation-och-styrning/uppfoljningar-och-indikatorer/arsredovisningar/" TargetMode="External"/><Relationship Id="rId4" Type="http://schemas.openxmlformats.org/officeDocument/2006/relationships/hyperlink" Target="https://www.scb.se/contentassets/60e1fe4e88ea43e3891b1af1e9678998/uf0549_2019a01_br_a40br1904.pdf" TargetMode="External"/><Relationship Id="rId9" Type="http://schemas.openxmlformats.org/officeDocument/2006/relationships/hyperlink" Target="https://internt.slu.se/Organisation-och-styrning/uppfoljningar-och-indikatorer/arsredovisningar/" TargetMode="External"/><Relationship Id="rId14" Type="http://schemas.openxmlformats.org/officeDocument/2006/relationships/hyperlink" Target="https://internt.slu.se/Organisation-och-styrning/uppfoljningar-och-indikatorer/indikatorer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workbookViewId="0">
      <selection activeCell="C88" sqref="C88"/>
    </sheetView>
  </sheetViews>
  <sheetFormatPr defaultRowHeight="15" x14ac:dyDescent="0.25"/>
  <cols>
    <col min="1" max="1" width="6.85546875" customWidth="1"/>
    <col min="2" max="2" width="4.28515625" customWidth="1"/>
    <col min="3" max="3" width="97" customWidth="1"/>
    <col min="4" max="4" width="12.140625" customWidth="1"/>
    <col min="5" max="5" width="22.140625" customWidth="1"/>
    <col min="6" max="6" width="5.7109375" customWidth="1"/>
    <col min="7" max="7" width="8.42578125" customWidth="1"/>
    <col min="8" max="8" width="18" customWidth="1"/>
    <col min="9" max="9" width="24.42578125" hidden="1" customWidth="1"/>
    <col min="10" max="10" width="20.28515625" hidden="1" customWidth="1"/>
    <col min="12" max="12" width="9.140625" style="11"/>
  </cols>
  <sheetData>
    <row r="1" spans="2:15" ht="18.75" x14ac:dyDescent="0.3">
      <c r="B1" s="1" t="s">
        <v>240</v>
      </c>
    </row>
    <row r="3" spans="2:15" x14ac:dyDescent="0.25">
      <c r="B3" s="25" t="s">
        <v>48</v>
      </c>
      <c r="C3" s="25"/>
      <c r="D3" s="25" t="s">
        <v>47</v>
      </c>
      <c r="E3" s="25" t="s">
        <v>51</v>
      </c>
      <c r="F3" s="25" t="s">
        <v>1</v>
      </c>
      <c r="G3" s="25" t="s">
        <v>28</v>
      </c>
      <c r="H3" s="25" t="s">
        <v>21</v>
      </c>
      <c r="I3" s="110" t="s">
        <v>0</v>
      </c>
      <c r="J3" s="111"/>
    </row>
    <row r="4" spans="2:15" x14ac:dyDescent="0.25">
      <c r="B4" s="2" t="s">
        <v>213</v>
      </c>
      <c r="C4" s="2" t="s">
        <v>49</v>
      </c>
      <c r="D4" s="4"/>
      <c r="E4" s="4"/>
      <c r="F4" s="4"/>
      <c r="G4" s="4"/>
      <c r="H4" s="4"/>
      <c r="I4" s="3" t="s">
        <v>2</v>
      </c>
      <c r="J4" s="2" t="s">
        <v>3</v>
      </c>
    </row>
    <row r="5" spans="2:15" x14ac:dyDescent="0.25">
      <c r="B5" s="91">
        <v>1</v>
      </c>
      <c r="C5" s="92" t="s">
        <v>132</v>
      </c>
      <c r="D5" s="4">
        <v>2025</v>
      </c>
      <c r="E5" s="4"/>
      <c r="F5" s="4"/>
      <c r="G5" s="4"/>
      <c r="H5" s="6" t="s">
        <v>4</v>
      </c>
      <c r="I5" s="3" t="s">
        <v>5</v>
      </c>
      <c r="J5" s="4"/>
      <c r="K5" s="11"/>
      <c r="L5"/>
    </row>
    <row r="6" spans="2:15" x14ac:dyDescent="0.25">
      <c r="B6" s="91">
        <v>2</v>
      </c>
      <c r="C6" s="93" t="s">
        <v>145</v>
      </c>
      <c r="D6" s="5" t="s">
        <v>236</v>
      </c>
      <c r="E6" s="6"/>
      <c r="F6" s="6" t="s">
        <v>4</v>
      </c>
      <c r="G6" s="6" t="s">
        <v>4</v>
      </c>
      <c r="H6" s="6" t="s">
        <v>4</v>
      </c>
      <c r="I6" s="3" t="s">
        <v>5</v>
      </c>
      <c r="J6" s="4"/>
      <c r="K6" s="11"/>
      <c r="L6"/>
    </row>
    <row r="7" spans="2:15" x14ac:dyDescent="0.25">
      <c r="B7" s="94">
        <v>3</v>
      </c>
      <c r="C7" s="92" t="s">
        <v>131</v>
      </c>
      <c r="D7" s="5" t="s">
        <v>237</v>
      </c>
      <c r="E7" s="5"/>
      <c r="F7" s="6" t="s">
        <v>4</v>
      </c>
      <c r="G7" s="5"/>
      <c r="H7" s="5"/>
      <c r="I7" s="7" t="s">
        <v>6</v>
      </c>
      <c r="J7" s="8" t="s">
        <v>7</v>
      </c>
      <c r="K7" s="11"/>
      <c r="L7"/>
    </row>
    <row r="8" spans="2:15" x14ac:dyDescent="0.25">
      <c r="B8" s="91"/>
      <c r="C8" s="94"/>
      <c r="D8" s="5"/>
      <c r="E8" s="6"/>
      <c r="F8" s="6"/>
      <c r="G8" s="6"/>
      <c r="H8" s="6"/>
      <c r="I8" s="9" t="s">
        <v>8</v>
      </c>
      <c r="J8" s="8" t="s">
        <v>9</v>
      </c>
      <c r="K8" s="11"/>
      <c r="L8"/>
    </row>
    <row r="9" spans="2:15" x14ac:dyDescent="0.25">
      <c r="B9" s="112" t="s">
        <v>50</v>
      </c>
      <c r="C9" s="113"/>
      <c r="D9" s="5"/>
      <c r="E9" s="6"/>
      <c r="F9" s="6"/>
      <c r="G9" s="6"/>
      <c r="H9" s="6"/>
      <c r="I9" s="9" t="s">
        <v>8</v>
      </c>
      <c r="J9" s="8" t="s">
        <v>10</v>
      </c>
      <c r="K9" s="11"/>
      <c r="L9"/>
    </row>
    <row r="10" spans="2:15" x14ac:dyDescent="0.25">
      <c r="B10" s="91">
        <v>4</v>
      </c>
      <c r="C10" s="93" t="s">
        <v>130</v>
      </c>
      <c r="D10" s="5" t="s">
        <v>236</v>
      </c>
      <c r="E10" s="6" t="s">
        <v>4</v>
      </c>
      <c r="F10" s="6" t="s">
        <v>4</v>
      </c>
      <c r="G10" s="6" t="s">
        <v>4</v>
      </c>
      <c r="H10" s="6" t="s">
        <v>4</v>
      </c>
      <c r="I10" s="9" t="s">
        <v>8</v>
      </c>
      <c r="J10" s="8" t="s">
        <v>11</v>
      </c>
      <c r="K10" s="11"/>
      <c r="L10"/>
    </row>
    <row r="11" spans="2:15" x14ac:dyDescent="0.25">
      <c r="B11" s="91">
        <v>5</v>
      </c>
      <c r="C11" s="92" t="s">
        <v>134</v>
      </c>
      <c r="D11" s="5" t="s">
        <v>238</v>
      </c>
      <c r="E11" s="4"/>
      <c r="F11" s="6" t="s">
        <v>4</v>
      </c>
      <c r="G11" s="4"/>
      <c r="H11" s="4"/>
      <c r="I11" s="9" t="s">
        <v>8</v>
      </c>
      <c r="J11" s="8"/>
      <c r="K11" s="11"/>
      <c r="L11"/>
    </row>
    <row r="12" spans="2:15" x14ac:dyDescent="0.25">
      <c r="B12" s="91"/>
      <c r="C12" s="95"/>
      <c r="D12" s="5"/>
      <c r="E12" s="6"/>
      <c r="F12" s="6"/>
      <c r="G12" s="6"/>
      <c r="H12" s="6"/>
      <c r="I12" s="9"/>
      <c r="J12" s="8"/>
      <c r="K12" s="11"/>
      <c r="L12"/>
    </row>
    <row r="13" spans="2:15" x14ac:dyDescent="0.25">
      <c r="B13" s="114" t="s">
        <v>150</v>
      </c>
      <c r="C13" s="115"/>
      <c r="D13" s="47"/>
      <c r="E13" s="47"/>
      <c r="F13" s="47"/>
      <c r="G13" s="47"/>
      <c r="H13" s="47"/>
      <c r="I13" s="9" t="s">
        <v>8</v>
      </c>
      <c r="J13" s="8" t="s">
        <v>12</v>
      </c>
      <c r="K13" s="11"/>
      <c r="L13"/>
    </row>
    <row r="14" spans="2:15" x14ac:dyDescent="0.25">
      <c r="B14" s="96">
        <v>6</v>
      </c>
      <c r="C14" s="93" t="s">
        <v>148</v>
      </c>
      <c r="D14" s="49" t="s">
        <v>236</v>
      </c>
      <c r="E14" s="48" t="s">
        <v>4</v>
      </c>
      <c r="F14" s="48" t="s">
        <v>4</v>
      </c>
      <c r="G14" s="48" t="s">
        <v>4</v>
      </c>
      <c r="H14" s="48" t="s">
        <v>4</v>
      </c>
      <c r="I14" s="9"/>
      <c r="J14" s="8"/>
      <c r="K14" s="11"/>
      <c r="L14"/>
    </row>
    <row r="15" spans="2:15" x14ac:dyDescent="0.25">
      <c r="B15" s="96">
        <v>7</v>
      </c>
      <c r="C15" s="93" t="s">
        <v>149</v>
      </c>
      <c r="D15" s="49" t="s">
        <v>236</v>
      </c>
      <c r="E15" s="48" t="s">
        <v>4</v>
      </c>
      <c r="F15" s="48" t="s">
        <v>4</v>
      </c>
      <c r="G15" s="48" t="s">
        <v>4</v>
      </c>
      <c r="H15" s="48" t="s">
        <v>4</v>
      </c>
      <c r="I15" s="10"/>
      <c r="J15" s="4"/>
      <c r="K15" s="11"/>
      <c r="L15"/>
    </row>
    <row r="16" spans="2:15" x14ac:dyDescent="0.25">
      <c r="B16" s="91"/>
      <c r="C16" s="91"/>
      <c r="D16" s="5"/>
      <c r="E16" s="6"/>
      <c r="F16" s="6"/>
      <c r="G16" s="6"/>
      <c r="H16" s="6"/>
      <c r="I16" s="10"/>
      <c r="J16" s="4"/>
      <c r="K16" s="11"/>
      <c r="L16"/>
      <c r="O16" t="s">
        <v>13</v>
      </c>
    </row>
    <row r="17" spans="2:12" x14ac:dyDescent="0.25">
      <c r="B17" s="112" t="s">
        <v>159</v>
      </c>
      <c r="C17" s="113"/>
      <c r="D17" s="4"/>
      <c r="E17" s="4"/>
      <c r="F17" s="4"/>
      <c r="G17" s="4"/>
      <c r="H17" s="4"/>
      <c r="I17" s="10"/>
      <c r="J17" s="4"/>
      <c r="K17" s="11"/>
      <c r="L17"/>
    </row>
    <row r="18" spans="2:12" x14ac:dyDescent="0.25">
      <c r="B18" s="91">
        <v>8</v>
      </c>
      <c r="C18" s="97" t="s">
        <v>133</v>
      </c>
      <c r="D18" s="31" t="s">
        <v>236</v>
      </c>
      <c r="E18" s="32"/>
      <c r="F18" s="32" t="s">
        <v>4</v>
      </c>
      <c r="G18" s="32" t="s">
        <v>4</v>
      </c>
      <c r="H18" s="32" t="s">
        <v>4</v>
      </c>
      <c r="I18" s="10"/>
      <c r="J18" s="4"/>
      <c r="K18" s="11"/>
      <c r="L18"/>
    </row>
    <row r="19" spans="2:12" x14ac:dyDescent="0.25">
      <c r="B19" s="98">
        <v>9</v>
      </c>
      <c r="C19" s="93" t="s">
        <v>135</v>
      </c>
      <c r="D19" s="5" t="s">
        <v>239</v>
      </c>
      <c r="E19" s="4"/>
      <c r="F19" s="6" t="s">
        <v>4</v>
      </c>
      <c r="G19" s="6" t="s">
        <v>4</v>
      </c>
      <c r="H19" s="4"/>
      <c r="I19" s="10"/>
      <c r="J19" s="4"/>
      <c r="K19" s="11"/>
      <c r="L19"/>
    </row>
    <row r="20" spans="2:12" x14ac:dyDescent="0.25">
      <c r="B20" s="4"/>
      <c r="C20" s="4"/>
      <c r="D20" s="5"/>
      <c r="E20" s="6"/>
      <c r="F20" s="6"/>
      <c r="G20" s="6"/>
      <c r="H20" s="6"/>
      <c r="I20" s="10"/>
      <c r="J20" s="8"/>
      <c r="K20" s="11"/>
      <c r="L20"/>
    </row>
    <row r="21" spans="2:12" x14ac:dyDescent="0.25">
      <c r="I21" s="10" t="s">
        <v>6</v>
      </c>
      <c r="J21" s="8" t="s">
        <v>7</v>
      </c>
    </row>
    <row r="22" spans="2:12" x14ac:dyDescent="0.25">
      <c r="C22" s="19"/>
      <c r="I22" s="10"/>
      <c r="J22" s="4"/>
    </row>
    <row r="23" spans="2:12" x14ac:dyDescent="0.25">
      <c r="I23" s="10"/>
      <c r="J23" s="4"/>
    </row>
    <row r="24" spans="2:12" x14ac:dyDescent="0.25">
      <c r="I24" s="10"/>
      <c r="J24" s="4"/>
    </row>
    <row r="25" spans="2:12" x14ac:dyDescent="0.25">
      <c r="I25" s="10" t="s">
        <v>6</v>
      </c>
      <c r="J25" s="8" t="s">
        <v>7</v>
      </c>
    </row>
    <row r="26" spans="2:12" x14ac:dyDescent="0.25">
      <c r="I26" s="10" t="s">
        <v>6</v>
      </c>
      <c r="J26" s="8" t="s">
        <v>14</v>
      </c>
    </row>
    <row r="27" spans="2:12" x14ac:dyDescent="0.25">
      <c r="I27" s="10"/>
      <c r="J27" s="4"/>
    </row>
    <row r="28" spans="2:12" x14ac:dyDescent="0.25">
      <c r="I28" s="10"/>
      <c r="J28" s="4"/>
    </row>
    <row r="29" spans="2:12" x14ac:dyDescent="0.25">
      <c r="I29" s="10" t="s">
        <v>15</v>
      </c>
      <c r="J29" s="4"/>
    </row>
    <row r="30" spans="2:12" x14ac:dyDescent="0.25">
      <c r="I30" s="10"/>
      <c r="J30" s="4"/>
    </row>
    <row r="31" spans="2:12" x14ac:dyDescent="0.25">
      <c r="I31" s="10"/>
      <c r="J31" s="4"/>
    </row>
    <row r="32" spans="2:12" x14ac:dyDescent="0.25">
      <c r="I32" s="10" t="s">
        <v>16</v>
      </c>
      <c r="J32" s="8" t="s">
        <v>9</v>
      </c>
    </row>
    <row r="33" spans="9:10" x14ac:dyDescent="0.25">
      <c r="I33" s="10"/>
      <c r="J33" s="4"/>
    </row>
    <row r="34" spans="9:10" x14ac:dyDescent="0.25">
      <c r="I34" s="10"/>
      <c r="J34" s="4"/>
    </row>
    <row r="35" spans="9:10" x14ac:dyDescent="0.25">
      <c r="I35" s="10" t="s">
        <v>17</v>
      </c>
      <c r="J35" s="4"/>
    </row>
    <row r="36" spans="9:10" x14ac:dyDescent="0.25">
      <c r="I36" s="9" t="s">
        <v>18</v>
      </c>
      <c r="J36" s="4"/>
    </row>
    <row r="37" spans="9:10" x14ac:dyDescent="0.25">
      <c r="I37" s="9" t="s">
        <v>19</v>
      </c>
      <c r="J37" s="4"/>
    </row>
    <row r="38" spans="9:10" x14ac:dyDescent="0.25">
      <c r="I38" s="9" t="s">
        <v>20</v>
      </c>
      <c r="J38" s="4"/>
    </row>
    <row r="39" spans="9:10" x14ac:dyDescent="0.25">
      <c r="I39" s="10" t="s">
        <v>15</v>
      </c>
      <c r="J39" s="4"/>
    </row>
  </sheetData>
  <mergeCells count="4">
    <mergeCell ref="I3:J3"/>
    <mergeCell ref="B9:C9"/>
    <mergeCell ref="B13:C13"/>
    <mergeCell ref="B17:C17"/>
  </mergeCells>
  <hyperlinks>
    <hyperlink ref="I9" r:id="rId1" xr:uid="{00000000-0004-0000-0000-000000000000}"/>
    <hyperlink ref="I11" r:id="rId2" xr:uid="{00000000-0004-0000-0000-000001000000}"/>
    <hyperlink ref="I13" r:id="rId3" xr:uid="{00000000-0004-0000-0000-000002000000}"/>
    <hyperlink ref="I36" r:id="rId4" xr:uid="{00000000-0004-0000-0000-000003000000}"/>
    <hyperlink ref="I37" r:id="rId5" display="SCB rapport 2019:4" xr:uid="{00000000-0004-0000-0000-000004000000}"/>
    <hyperlink ref="I38" r:id="rId6" xr:uid="{00000000-0004-0000-0000-000005000000}"/>
    <hyperlink ref="I8" r:id="rId7" xr:uid="{00000000-0004-0000-0000-000006000000}"/>
    <hyperlink ref="J7" r:id="rId8" xr:uid="{00000000-0004-0000-0000-000007000000}"/>
    <hyperlink ref="J8" r:id="rId9" xr:uid="{00000000-0004-0000-0000-000008000000}"/>
    <hyperlink ref="J21" r:id="rId10" xr:uid="{00000000-0004-0000-0000-000009000000}"/>
    <hyperlink ref="J25" r:id="rId11" xr:uid="{00000000-0004-0000-0000-00000A000000}"/>
    <hyperlink ref="J26" r:id="rId12" xr:uid="{00000000-0004-0000-0000-00000B000000}"/>
    <hyperlink ref="J32" r:id="rId13" xr:uid="{00000000-0004-0000-0000-00000C000000}"/>
    <hyperlink ref="J9" r:id="rId14" display="T&amp;T" xr:uid="{00000000-0004-0000-0000-00000D000000}"/>
    <hyperlink ref="J10" r:id="rId15" display="T&amp;T" xr:uid="{00000000-0004-0000-0000-00000E000000}"/>
    <hyperlink ref="J13" r:id="rId16" display="T&amp;T" xr:uid="{00000000-0004-0000-0000-00000F000000}"/>
    <hyperlink ref="C14" location="'6. SLU Doctoral degrees'!A1" display="SLU - Number of doctoral degrees per faculty, department, men and women" xr:uid="{00000000-0004-0000-0000-000010000000}"/>
    <hyperlink ref="C15" location="'7. SLU Licentiate degrees'!A1" display="SLU - Number of licentiate degrees per faculty, department, men and women" xr:uid="{00000000-0004-0000-0000-000011000000}"/>
    <hyperlink ref="C18" location="'8. SLU Actual period of study'!A1" display="SLU - Actual period of study (average) per faculty and department" xr:uid="{00000000-0004-0000-0000-000012000000}"/>
    <hyperlink ref="C5" location="'1. Applicants per position'!A1" display="SLU - Number of applicants per announced position" xr:uid="{00000000-0004-0000-0000-000013000000}"/>
    <hyperlink ref="C6" location="'2. SLU Admitted students'!A1" display="SLU - Number of students admitted towards doctoral or licentiate degree" xr:uid="{00000000-0004-0000-0000-000014000000}"/>
    <hyperlink ref="C7" location="'3. Nat. comp. new entrants'!A1" display="National comparison - Doctoral student new entrants" xr:uid="{00000000-0004-0000-0000-000015000000}"/>
    <hyperlink ref="C10" location="'4. SLU Active students '!A1" display="SLU - Active doctoral students per faculty, department, men and women" xr:uid="{00000000-0004-0000-0000-000016000000}"/>
    <hyperlink ref="C11" location="'5. Nat. comp. Active students'!A1" display="National comparison - Active doctoral students" xr:uid="{00000000-0004-0000-0000-000017000000}"/>
    <hyperlink ref="C19" location="'9. SLU Completion rate'!A1" display="SLU - Completion rate (cohort analysis)" xr:uid="{00000000-0004-0000-0000-000018000000}"/>
  </hyperlinks>
  <pageMargins left="0.7" right="0.7" top="0.75" bottom="0.75" header="0.3" footer="0.3"/>
  <pageSetup paperSize="9"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9"/>
  <sheetViews>
    <sheetView workbookViewId="0">
      <selection activeCell="I233" sqref="I233"/>
    </sheetView>
  </sheetViews>
  <sheetFormatPr defaultRowHeight="15" x14ac:dyDescent="0.25"/>
  <cols>
    <col min="3" max="3" width="15.140625" bestFit="1" customWidth="1"/>
    <col min="4" max="4" width="15.85546875" bestFit="1" customWidth="1"/>
    <col min="5" max="5" width="18.5703125" customWidth="1"/>
    <col min="6" max="6" width="23.5703125" customWidth="1"/>
    <col min="7" max="7" width="20.85546875" bestFit="1" customWidth="1"/>
    <col min="8" max="8" width="24.42578125" customWidth="1"/>
    <col min="9" max="10" width="30.42578125" style="12" customWidth="1"/>
  </cols>
  <sheetData>
    <row r="1" spans="1:10" ht="18.75" x14ac:dyDescent="0.3">
      <c r="A1" s="1" t="s">
        <v>221</v>
      </c>
    </row>
    <row r="2" spans="1:10" ht="15" customHeight="1" x14ac:dyDescent="0.25">
      <c r="A2" s="19" t="s">
        <v>211</v>
      </c>
    </row>
    <row r="3" spans="1:10" x14ac:dyDescent="0.25">
      <c r="A3" s="30"/>
      <c r="B3" s="30"/>
      <c r="C3" s="30"/>
      <c r="D3" s="30"/>
    </row>
    <row r="6" spans="1:10" ht="26.25" x14ac:dyDescent="0.4">
      <c r="A6" s="103" t="s">
        <v>1</v>
      </c>
      <c r="B6" s="104" t="s">
        <v>212</v>
      </c>
      <c r="C6" s="100"/>
      <c r="D6" s="100"/>
      <c r="E6" s="100"/>
      <c r="F6" s="100"/>
      <c r="G6" s="100"/>
      <c r="H6" s="100"/>
      <c r="I6" s="102"/>
      <c r="J6" s="102"/>
    </row>
    <row r="35" spans="1:10" x14ac:dyDescent="0.25">
      <c r="A35" s="11"/>
      <c r="B35" s="11"/>
      <c r="C35" s="11"/>
      <c r="D35" s="11"/>
      <c r="E35" s="11"/>
      <c r="F35" s="11"/>
      <c r="G35" s="11"/>
      <c r="H35" s="22"/>
      <c r="I35" s="22"/>
    </row>
    <row r="38" spans="1:10" ht="30" x14ac:dyDescent="0.25">
      <c r="B38" s="14"/>
      <c r="C38" s="14" t="s">
        <v>139</v>
      </c>
      <c r="D38" s="14" t="s">
        <v>140</v>
      </c>
      <c r="E38" s="14" t="s">
        <v>141</v>
      </c>
      <c r="F38" s="14" t="s">
        <v>142</v>
      </c>
      <c r="G38" s="14" t="s">
        <v>143</v>
      </c>
      <c r="H38" s="14" t="s">
        <v>136</v>
      </c>
      <c r="I38" s="13" t="s">
        <v>137</v>
      </c>
      <c r="J38" s="13" t="s">
        <v>138</v>
      </c>
    </row>
    <row r="39" spans="1:10" x14ac:dyDescent="0.25">
      <c r="B39">
        <v>2010</v>
      </c>
      <c r="C39">
        <v>144</v>
      </c>
      <c r="D39">
        <v>126</v>
      </c>
      <c r="E39">
        <v>12</v>
      </c>
      <c r="F39">
        <v>0</v>
      </c>
      <c r="G39">
        <v>18</v>
      </c>
      <c r="H39" s="23">
        <f>D39/C39</f>
        <v>0.875</v>
      </c>
      <c r="I39" s="23">
        <f>F39/C39</f>
        <v>0</v>
      </c>
      <c r="J39" s="23">
        <f>G39/C39</f>
        <v>0.125</v>
      </c>
    </row>
    <row r="40" spans="1:10" x14ac:dyDescent="0.25">
      <c r="B40">
        <v>2011</v>
      </c>
      <c r="C40">
        <v>139</v>
      </c>
      <c r="D40">
        <v>113</v>
      </c>
      <c r="E40">
        <v>9</v>
      </c>
      <c r="F40">
        <v>2</v>
      </c>
      <c r="G40">
        <v>24</v>
      </c>
      <c r="H40" s="23">
        <f t="shared" ref="H40:H48" si="0">D40/C40</f>
        <v>0.81294964028776984</v>
      </c>
      <c r="I40" s="23">
        <f t="shared" ref="I40:I48" si="1">F40/C40</f>
        <v>1.4388489208633094E-2</v>
      </c>
      <c r="J40" s="23">
        <f t="shared" ref="J40:J48" si="2">G40/C40</f>
        <v>0.17266187050359713</v>
      </c>
    </row>
    <row r="41" spans="1:10" x14ac:dyDescent="0.25">
      <c r="B41">
        <v>2012</v>
      </c>
      <c r="C41">
        <v>108</v>
      </c>
      <c r="D41">
        <v>89</v>
      </c>
      <c r="E41">
        <v>8</v>
      </c>
      <c r="F41">
        <v>0</v>
      </c>
      <c r="G41">
        <v>19</v>
      </c>
      <c r="H41" s="23">
        <f t="shared" si="0"/>
        <v>0.82407407407407407</v>
      </c>
      <c r="I41" s="23">
        <f t="shared" si="1"/>
        <v>0</v>
      </c>
      <c r="J41" s="23">
        <f t="shared" si="2"/>
        <v>0.17592592592592593</v>
      </c>
    </row>
    <row r="42" spans="1:10" x14ac:dyDescent="0.25">
      <c r="B42">
        <v>2013</v>
      </c>
      <c r="C42">
        <v>90</v>
      </c>
      <c r="D42">
        <v>74</v>
      </c>
      <c r="E42">
        <v>10</v>
      </c>
      <c r="F42">
        <v>0</v>
      </c>
      <c r="G42">
        <v>16</v>
      </c>
      <c r="H42" s="23">
        <f t="shared" si="0"/>
        <v>0.82222222222222219</v>
      </c>
      <c r="I42" s="23">
        <f t="shared" si="1"/>
        <v>0</v>
      </c>
      <c r="J42" s="23">
        <f t="shared" si="2"/>
        <v>0.17777777777777778</v>
      </c>
    </row>
    <row r="43" spans="1:10" x14ac:dyDescent="0.25">
      <c r="B43">
        <v>2014</v>
      </c>
      <c r="C43">
        <v>97</v>
      </c>
      <c r="D43">
        <v>80</v>
      </c>
      <c r="E43">
        <v>7</v>
      </c>
      <c r="F43">
        <v>0</v>
      </c>
      <c r="G43">
        <v>17</v>
      </c>
      <c r="H43" s="23">
        <f t="shared" si="0"/>
        <v>0.82474226804123707</v>
      </c>
      <c r="I43" s="23">
        <f t="shared" si="1"/>
        <v>0</v>
      </c>
      <c r="J43" s="23">
        <f t="shared" si="2"/>
        <v>0.17525773195876287</v>
      </c>
    </row>
    <row r="44" spans="1:10" x14ac:dyDescent="0.25">
      <c r="B44">
        <v>2015</v>
      </c>
      <c r="C44">
        <v>69</v>
      </c>
      <c r="D44">
        <v>60</v>
      </c>
      <c r="E44">
        <v>3</v>
      </c>
      <c r="F44">
        <v>0</v>
      </c>
      <c r="G44">
        <v>9</v>
      </c>
      <c r="H44" s="23">
        <f t="shared" si="0"/>
        <v>0.86956521739130432</v>
      </c>
      <c r="I44" s="23">
        <f t="shared" si="1"/>
        <v>0</v>
      </c>
      <c r="J44" s="23">
        <f t="shared" si="2"/>
        <v>0.13043478260869565</v>
      </c>
    </row>
    <row r="45" spans="1:10" x14ac:dyDescent="0.25">
      <c r="B45">
        <v>2016</v>
      </c>
      <c r="C45">
        <v>94</v>
      </c>
      <c r="D45">
        <v>84</v>
      </c>
      <c r="E45">
        <v>1</v>
      </c>
      <c r="F45">
        <v>2</v>
      </c>
      <c r="G45">
        <v>8</v>
      </c>
      <c r="H45" s="23">
        <f t="shared" si="0"/>
        <v>0.8936170212765957</v>
      </c>
      <c r="I45" s="23">
        <f t="shared" si="1"/>
        <v>2.1276595744680851E-2</v>
      </c>
      <c r="J45" s="23">
        <f t="shared" si="2"/>
        <v>8.5106382978723402E-2</v>
      </c>
    </row>
    <row r="46" spans="1:10" x14ac:dyDescent="0.25">
      <c r="A46" s="24"/>
      <c r="B46">
        <v>2017</v>
      </c>
      <c r="C46">
        <v>109</v>
      </c>
      <c r="D46">
        <v>90</v>
      </c>
      <c r="E46">
        <v>4</v>
      </c>
      <c r="F46">
        <v>5</v>
      </c>
      <c r="G46">
        <v>14</v>
      </c>
      <c r="H46" s="23">
        <f t="shared" si="0"/>
        <v>0.82568807339449546</v>
      </c>
      <c r="I46" s="23">
        <f t="shared" si="1"/>
        <v>4.5871559633027525E-2</v>
      </c>
      <c r="J46" s="23">
        <f t="shared" si="2"/>
        <v>0.12844036697247707</v>
      </c>
    </row>
    <row r="47" spans="1:10" x14ac:dyDescent="0.25">
      <c r="B47">
        <v>2018</v>
      </c>
      <c r="C47">
        <v>129</v>
      </c>
      <c r="D47">
        <v>100</v>
      </c>
      <c r="E47">
        <v>4</v>
      </c>
      <c r="F47">
        <v>7</v>
      </c>
      <c r="G47">
        <v>22</v>
      </c>
      <c r="H47" s="23">
        <f t="shared" si="0"/>
        <v>0.77519379844961245</v>
      </c>
      <c r="I47" s="23">
        <f t="shared" si="1"/>
        <v>5.4263565891472867E-2</v>
      </c>
      <c r="J47" s="23">
        <f t="shared" si="2"/>
        <v>0.17054263565891473</v>
      </c>
    </row>
    <row r="48" spans="1:10" x14ac:dyDescent="0.25">
      <c r="B48" s="89">
        <v>2019</v>
      </c>
      <c r="C48" s="89">
        <v>110</v>
      </c>
      <c r="D48" s="89">
        <v>80</v>
      </c>
      <c r="E48" s="89">
        <v>2</v>
      </c>
      <c r="F48" s="89">
        <v>13</v>
      </c>
      <c r="G48" s="89">
        <v>17</v>
      </c>
      <c r="H48" s="90">
        <f t="shared" si="0"/>
        <v>0.72727272727272729</v>
      </c>
      <c r="I48" s="90">
        <f t="shared" si="1"/>
        <v>0.11818181818181818</v>
      </c>
      <c r="J48" s="90">
        <f t="shared" si="2"/>
        <v>0.15454545454545454</v>
      </c>
    </row>
    <row r="52" spans="1:11" x14ac:dyDescent="0.25">
      <c r="I52"/>
      <c r="J52"/>
    </row>
    <row r="53" spans="1:11" ht="26.25" x14ac:dyDescent="0.4">
      <c r="A53" s="101" t="s">
        <v>25</v>
      </c>
      <c r="B53" s="100"/>
      <c r="C53" s="100"/>
      <c r="D53" s="100"/>
      <c r="E53" s="100"/>
      <c r="F53" s="100"/>
      <c r="G53" s="100"/>
      <c r="H53" s="100"/>
      <c r="I53" s="100"/>
      <c r="J53" s="100"/>
    </row>
    <row r="54" spans="1:11" ht="30" x14ac:dyDescent="0.25">
      <c r="B54" s="99"/>
      <c r="C54" s="14" t="s">
        <v>139</v>
      </c>
      <c r="D54" s="14" t="s">
        <v>140</v>
      </c>
      <c r="E54" s="14" t="s">
        <v>141</v>
      </c>
      <c r="F54" s="14" t="s">
        <v>142</v>
      </c>
      <c r="G54" s="14" t="s">
        <v>143</v>
      </c>
      <c r="H54" s="14" t="s">
        <v>136</v>
      </c>
      <c r="I54" s="13" t="s">
        <v>137</v>
      </c>
      <c r="J54" s="13" t="s">
        <v>138</v>
      </c>
      <c r="K54" s="23"/>
    </row>
    <row r="55" spans="1:11" x14ac:dyDescent="0.25">
      <c r="B55">
        <v>2010</v>
      </c>
      <c r="C55">
        <v>46</v>
      </c>
      <c r="D55">
        <v>42</v>
      </c>
      <c r="E55">
        <v>4</v>
      </c>
      <c r="F55">
        <v>0</v>
      </c>
      <c r="G55">
        <v>4</v>
      </c>
      <c r="H55" s="23">
        <f>D55/C55</f>
        <v>0.91304347826086951</v>
      </c>
      <c r="I55" s="23">
        <f>F55/C55</f>
        <v>0</v>
      </c>
      <c r="J55" s="23">
        <f>G55/C55</f>
        <v>8.6956521739130432E-2</v>
      </c>
      <c r="K55" s="23"/>
    </row>
    <row r="56" spans="1:11" x14ac:dyDescent="0.25">
      <c r="B56">
        <v>2011</v>
      </c>
      <c r="C56">
        <v>38</v>
      </c>
      <c r="D56">
        <v>30</v>
      </c>
      <c r="E56">
        <v>3</v>
      </c>
      <c r="F56">
        <v>1</v>
      </c>
      <c r="G56">
        <v>7</v>
      </c>
      <c r="H56" s="23">
        <f t="shared" ref="H56:H64" si="3">D56/C56</f>
        <v>0.78947368421052633</v>
      </c>
      <c r="I56" s="23">
        <f t="shared" ref="I56:I64" si="4">F56/C56</f>
        <v>2.6315789473684209E-2</v>
      </c>
      <c r="J56" s="23">
        <f t="shared" ref="J56:J64" si="5">G56/C56</f>
        <v>0.18421052631578946</v>
      </c>
      <c r="K56" s="23"/>
    </row>
    <row r="57" spans="1:11" x14ac:dyDescent="0.25">
      <c r="B57">
        <v>2012</v>
      </c>
      <c r="C57">
        <v>33</v>
      </c>
      <c r="D57">
        <v>27</v>
      </c>
      <c r="E57">
        <v>3</v>
      </c>
      <c r="F57">
        <v>0</v>
      </c>
      <c r="G57">
        <v>6</v>
      </c>
      <c r="H57" s="23">
        <f t="shared" si="3"/>
        <v>0.81818181818181823</v>
      </c>
      <c r="I57" s="23">
        <f t="shared" si="4"/>
        <v>0</v>
      </c>
      <c r="J57" s="23">
        <f t="shared" si="5"/>
        <v>0.18181818181818182</v>
      </c>
      <c r="K57" s="23"/>
    </row>
    <row r="58" spans="1:11" x14ac:dyDescent="0.25">
      <c r="B58">
        <v>2013</v>
      </c>
      <c r="C58">
        <v>40</v>
      </c>
      <c r="D58">
        <v>31</v>
      </c>
      <c r="E58">
        <v>7</v>
      </c>
      <c r="F58">
        <v>0</v>
      </c>
      <c r="G58">
        <v>9</v>
      </c>
      <c r="H58" s="23">
        <f t="shared" si="3"/>
        <v>0.77500000000000002</v>
      </c>
      <c r="I58" s="23">
        <f t="shared" si="4"/>
        <v>0</v>
      </c>
      <c r="J58" s="23">
        <f t="shared" si="5"/>
        <v>0.22500000000000001</v>
      </c>
      <c r="K58" s="23"/>
    </row>
    <row r="59" spans="1:11" x14ac:dyDescent="0.25">
      <c r="B59">
        <v>2014</v>
      </c>
      <c r="C59">
        <v>40</v>
      </c>
      <c r="D59">
        <v>34</v>
      </c>
      <c r="E59">
        <v>5</v>
      </c>
      <c r="F59">
        <v>0</v>
      </c>
      <c r="G59">
        <v>6</v>
      </c>
      <c r="H59" s="23">
        <f t="shared" si="3"/>
        <v>0.85</v>
      </c>
      <c r="I59" s="23">
        <f t="shared" si="4"/>
        <v>0</v>
      </c>
      <c r="J59" s="23">
        <f t="shared" si="5"/>
        <v>0.15</v>
      </c>
      <c r="K59" s="23"/>
    </row>
    <row r="60" spans="1:11" x14ac:dyDescent="0.25">
      <c r="B60">
        <v>2015</v>
      </c>
      <c r="C60">
        <v>27</v>
      </c>
      <c r="D60">
        <v>22</v>
      </c>
      <c r="E60">
        <v>3</v>
      </c>
      <c r="F60">
        <v>0</v>
      </c>
      <c r="G60">
        <v>5</v>
      </c>
      <c r="H60" s="23">
        <f t="shared" si="3"/>
        <v>0.81481481481481477</v>
      </c>
      <c r="I60" s="23">
        <f t="shared" si="4"/>
        <v>0</v>
      </c>
      <c r="J60" s="23">
        <f t="shared" si="5"/>
        <v>0.18518518518518517</v>
      </c>
      <c r="K60" s="23"/>
    </row>
    <row r="61" spans="1:11" x14ac:dyDescent="0.25">
      <c r="B61">
        <v>2016</v>
      </c>
      <c r="C61">
        <v>31</v>
      </c>
      <c r="D61">
        <v>28</v>
      </c>
      <c r="E61">
        <v>0</v>
      </c>
      <c r="F61">
        <v>0</v>
      </c>
      <c r="G61">
        <v>3</v>
      </c>
      <c r="H61" s="23">
        <f t="shared" si="3"/>
        <v>0.90322580645161288</v>
      </c>
      <c r="I61" s="23">
        <f t="shared" si="4"/>
        <v>0</v>
      </c>
      <c r="J61" s="23">
        <f t="shared" si="5"/>
        <v>9.6774193548387094E-2</v>
      </c>
      <c r="K61" s="23"/>
    </row>
    <row r="62" spans="1:11" x14ac:dyDescent="0.25">
      <c r="B62">
        <v>2017</v>
      </c>
      <c r="C62">
        <v>42</v>
      </c>
      <c r="D62">
        <v>34</v>
      </c>
      <c r="E62">
        <v>3</v>
      </c>
      <c r="F62">
        <v>2</v>
      </c>
      <c r="G62">
        <v>6</v>
      </c>
      <c r="H62" s="23">
        <f t="shared" si="3"/>
        <v>0.80952380952380953</v>
      </c>
      <c r="I62" s="23">
        <f t="shared" si="4"/>
        <v>4.7619047619047616E-2</v>
      </c>
      <c r="J62" s="23">
        <f t="shared" si="5"/>
        <v>0.14285714285714285</v>
      </c>
      <c r="K62" s="23"/>
    </row>
    <row r="63" spans="1:11" x14ac:dyDescent="0.25">
      <c r="B63">
        <v>2018</v>
      </c>
      <c r="C63">
        <v>61</v>
      </c>
      <c r="D63">
        <v>51</v>
      </c>
      <c r="E63">
        <v>2</v>
      </c>
      <c r="F63">
        <v>2</v>
      </c>
      <c r="G63">
        <v>8</v>
      </c>
      <c r="H63" s="23">
        <f t="shared" si="3"/>
        <v>0.83606557377049184</v>
      </c>
      <c r="I63" s="23">
        <f t="shared" si="4"/>
        <v>3.2786885245901641E-2</v>
      </c>
      <c r="J63" s="23">
        <f t="shared" si="5"/>
        <v>0.13114754098360656</v>
      </c>
      <c r="K63" s="23"/>
    </row>
    <row r="64" spans="1:11" x14ac:dyDescent="0.25">
      <c r="B64" s="89">
        <v>2019</v>
      </c>
      <c r="C64" s="89">
        <v>39</v>
      </c>
      <c r="D64" s="89">
        <v>28</v>
      </c>
      <c r="E64" s="89">
        <v>1</v>
      </c>
      <c r="F64" s="89">
        <v>3</v>
      </c>
      <c r="G64" s="89">
        <v>8</v>
      </c>
      <c r="H64" s="90">
        <f t="shared" si="3"/>
        <v>0.71794871794871795</v>
      </c>
      <c r="I64" s="90">
        <f t="shared" si="4"/>
        <v>7.6923076923076927E-2</v>
      </c>
      <c r="J64" s="90">
        <f t="shared" si="5"/>
        <v>0.20512820512820512</v>
      </c>
    </row>
    <row r="65" spans="9:10" x14ac:dyDescent="0.25">
      <c r="I65"/>
      <c r="J65"/>
    </row>
    <row r="66" spans="9:10" x14ac:dyDescent="0.25">
      <c r="I66"/>
      <c r="J66"/>
    </row>
    <row r="67" spans="9:10" x14ac:dyDescent="0.25">
      <c r="I67"/>
      <c r="J67"/>
    </row>
    <row r="68" spans="9:10" x14ac:dyDescent="0.25">
      <c r="I68"/>
      <c r="J68"/>
    </row>
    <row r="69" spans="9:10" x14ac:dyDescent="0.25">
      <c r="I69"/>
      <c r="J69"/>
    </row>
    <row r="70" spans="9:10" x14ac:dyDescent="0.25">
      <c r="I70"/>
      <c r="J70"/>
    </row>
    <row r="71" spans="9:10" x14ac:dyDescent="0.25">
      <c r="I71"/>
      <c r="J71"/>
    </row>
    <row r="72" spans="9:10" x14ac:dyDescent="0.25">
      <c r="I72"/>
      <c r="J72"/>
    </row>
    <row r="73" spans="9:10" x14ac:dyDescent="0.25">
      <c r="I73"/>
      <c r="J73"/>
    </row>
    <row r="74" spans="9:10" x14ac:dyDescent="0.25">
      <c r="I74"/>
      <c r="J74"/>
    </row>
    <row r="75" spans="9:10" x14ac:dyDescent="0.25">
      <c r="I75"/>
      <c r="J75"/>
    </row>
    <row r="76" spans="9:10" x14ac:dyDescent="0.25">
      <c r="I76"/>
      <c r="J76"/>
    </row>
    <row r="77" spans="9:10" x14ac:dyDescent="0.25">
      <c r="I77"/>
      <c r="J77"/>
    </row>
    <row r="78" spans="9:10" x14ac:dyDescent="0.25">
      <c r="I78"/>
      <c r="J78"/>
    </row>
    <row r="79" spans="9:10" x14ac:dyDescent="0.25">
      <c r="I79"/>
      <c r="J79"/>
    </row>
    <row r="84" spans="1:10" ht="26.25" x14ac:dyDescent="0.4">
      <c r="A84" s="101" t="s">
        <v>26</v>
      </c>
      <c r="B84" s="100"/>
      <c r="C84" s="100"/>
      <c r="D84" s="100"/>
      <c r="E84" s="100"/>
      <c r="F84" s="100"/>
      <c r="G84" s="100"/>
      <c r="H84" s="100"/>
      <c r="I84" s="100"/>
      <c r="J84" s="100"/>
    </row>
    <row r="85" spans="1:10" ht="30" x14ac:dyDescent="0.25">
      <c r="B85" s="99"/>
      <c r="C85" s="14" t="s">
        <v>139</v>
      </c>
      <c r="D85" s="14" t="s">
        <v>140</v>
      </c>
      <c r="E85" s="14" t="s">
        <v>141</v>
      </c>
      <c r="F85" s="14" t="s">
        <v>142</v>
      </c>
      <c r="G85" s="14" t="s">
        <v>143</v>
      </c>
      <c r="H85" s="14" t="s">
        <v>136</v>
      </c>
      <c r="I85" s="13" t="s">
        <v>137</v>
      </c>
      <c r="J85" s="13" t="s">
        <v>138</v>
      </c>
    </row>
    <row r="86" spans="1:10" x14ac:dyDescent="0.25">
      <c r="B86">
        <v>2010</v>
      </c>
      <c r="C86">
        <v>37</v>
      </c>
      <c r="D86">
        <v>30</v>
      </c>
      <c r="E86">
        <v>5</v>
      </c>
      <c r="F86">
        <v>0</v>
      </c>
      <c r="G86">
        <v>7</v>
      </c>
      <c r="H86" s="23">
        <f>D86/C86</f>
        <v>0.81081081081081086</v>
      </c>
      <c r="I86" s="23">
        <f>F86/C86</f>
        <v>0</v>
      </c>
      <c r="J86" s="23">
        <f>G86/C86</f>
        <v>0.1891891891891892</v>
      </c>
    </row>
    <row r="87" spans="1:10" x14ac:dyDescent="0.25">
      <c r="B87">
        <v>2011</v>
      </c>
      <c r="C87">
        <v>48</v>
      </c>
      <c r="D87">
        <v>40</v>
      </c>
      <c r="E87">
        <v>3</v>
      </c>
      <c r="F87">
        <v>0</v>
      </c>
      <c r="G87">
        <v>8</v>
      </c>
      <c r="H87" s="23">
        <f t="shared" ref="H87:H95" si="6">D87/C87</f>
        <v>0.83333333333333337</v>
      </c>
      <c r="I87" s="23">
        <f t="shared" ref="I87:I95" si="7">F87/C87</f>
        <v>0</v>
      </c>
      <c r="J87" s="23">
        <f t="shared" ref="J87:J95" si="8">G87/C87</f>
        <v>0.16666666666666666</v>
      </c>
    </row>
    <row r="88" spans="1:10" x14ac:dyDescent="0.25">
      <c r="B88">
        <v>2012</v>
      </c>
      <c r="C88">
        <v>29</v>
      </c>
      <c r="D88">
        <v>25</v>
      </c>
      <c r="E88">
        <v>1</v>
      </c>
      <c r="F88">
        <v>0</v>
      </c>
      <c r="G88">
        <v>4</v>
      </c>
      <c r="H88" s="23">
        <f t="shared" si="6"/>
        <v>0.86206896551724133</v>
      </c>
      <c r="I88" s="23">
        <f t="shared" si="7"/>
        <v>0</v>
      </c>
      <c r="J88" s="23">
        <f t="shared" si="8"/>
        <v>0.13793103448275862</v>
      </c>
    </row>
    <row r="89" spans="1:10" x14ac:dyDescent="0.25">
      <c r="B89">
        <v>2013</v>
      </c>
      <c r="C89">
        <v>22</v>
      </c>
      <c r="D89">
        <v>20</v>
      </c>
      <c r="E89">
        <v>2</v>
      </c>
      <c r="F89">
        <v>0</v>
      </c>
      <c r="G89">
        <v>2</v>
      </c>
      <c r="H89" s="23">
        <f t="shared" si="6"/>
        <v>0.90909090909090906</v>
      </c>
      <c r="I89" s="23">
        <f t="shared" si="7"/>
        <v>0</v>
      </c>
      <c r="J89" s="23">
        <f t="shared" si="8"/>
        <v>9.0909090909090912E-2</v>
      </c>
    </row>
    <row r="90" spans="1:10" x14ac:dyDescent="0.25">
      <c r="B90">
        <v>2014</v>
      </c>
      <c r="C90">
        <v>16</v>
      </c>
      <c r="D90">
        <v>13</v>
      </c>
      <c r="E90">
        <v>0</v>
      </c>
      <c r="F90">
        <v>0</v>
      </c>
      <c r="G90">
        <v>3</v>
      </c>
      <c r="H90" s="23">
        <f t="shared" si="6"/>
        <v>0.8125</v>
      </c>
      <c r="I90" s="23">
        <f t="shared" si="7"/>
        <v>0</v>
      </c>
      <c r="J90" s="23">
        <f t="shared" si="8"/>
        <v>0.1875</v>
      </c>
    </row>
    <row r="91" spans="1:10" x14ac:dyDescent="0.25">
      <c r="B91">
        <v>2015</v>
      </c>
      <c r="C91">
        <v>15</v>
      </c>
      <c r="D91">
        <v>15</v>
      </c>
      <c r="E91">
        <v>0</v>
      </c>
      <c r="F91">
        <v>0</v>
      </c>
      <c r="G91">
        <v>0</v>
      </c>
      <c r="H91" s="23">
        <f t="shared" si="6"/>
        <v>1</v>
      </c>
      <c r="I91" s="23">
        <f t="shared" si="7"/>
        <v>0</v>
      </c>
      <c r="J91" s="23">
        <f t="shared" si="8"/>
        <v>0</v>
      </c>
    </row>
    <row r="92" spans="1:10" x14ac:dyDescent="0.25">
      <c r="B92">
        <v>2016</v>
      </c>
      <c r="C92">
        <v>19</v>
      </c>
      <c r="D92">
        <v>16</v>
      </c>
      <c r="E92">
        <v>0</v>
      </c>
      <c r="F92">
        <v>0</v>
      </c>
      <c r="G92">
        <v>3</v>
      </c>
      <c r="H92" s="23">
        <f t="shared" si="6"/>
        <v>0.84210526315789469</v>
      </c>
      <c r="I92" s="23">
        <f t="shared" si="7"/>
        <v>0</v>
      </c>
      <c r="J92" s="23">
        <f t="shared" si="8"/>
        <v>0.15789473684210525</v>
      </c>
    </row>
    <row r="93" spans="1:10" x14ac:dyDescent="0.25">
      <c r="B93">
        <v>2017</v>
      </c>
      <c r="C93">
        <v>26</v>
      </c>
      <c r="D93">
        <v>22</v>
      </c>
      <c r="E93">
        <v>0</v>
      </c>
      <c r="F93">
        <v>1</v>
      </c>
      <c r="G93">
        <v>3</v>
      </c>
      <c r="H93" s="23">
        <f t="shared" si="6"/>
        <v>0.84615384615384615</v>
      </c>
      <c r="I93" s="23">
        <f t="shared" si="7"/>
        <v>3.8461538461538464E-2</v>
      </c>
      <c r="J93" s="23">
        <f t="shared" si="8"/>
        <v>0.11538461538461539</v>
      </c>
    </row>
    <row r="94" spans="1:10" x14ac:dyDescent="0.25">
      <c r="B94">
        <v>2018</v>
      </c>
      <c r="C94">
        <v>25</v>
      </c>
      <c r="D94">
        <v>20</v>
      </c>
      <c r="E94">
        <v>0</v>
      </c>
      <c r="F94">
        <v>1</v>
      </c>
      <c r="G94">
        <v>4</v>
      </c>
      <c r="H94" s="23">
        <f t="shared" si="6"/>
        <v>0.8</v>
      </c>
      <c r="I94" s="23">
        <f t="shared" si="7"/>
        <v>0.04</v>
      </c>
      <c r="J94" s="23">
        <f t="shared" si="8"/>
        <v>0.16</v>
      </c>
    </row>
    <row r="95" spans="1:10" x14ac:dyDescent="0.25">
      <c r="B95" s="89">
        <v>2019</v>
      </c>
      <c r="C95" s="89">
        <v>22</v>
      </c>
      <c r="D95" s="89">
        <v>19</v>
      </c>
      <c r="E95" s="89">
        <v>0</v>
      </c>
      <c r="F95" s="89">
        <v>1</v>
      </c>
      <c r="G95" s="89">
        <v>2</v>
      </c>
      <c r="H95" s="90">
        <f t="shared" si="6"/>
        <v>0.86363636363636365</v>
      </c>
      <c r="I95" s="90">
        <f t="shared" si="7"/>
        <v>4.5454545454545456E-2</v>
      </c>
      <c r="J95" s="90">
        <f t="shared" si="8"/>
        <v>9.0909090909090912E-2</v>
      </c>
    </row>
    <row r="116" spans="1:10" ht="26.25" x14ac:dyDescent="0.4">
      <c r="A116" s="101" t="s">
        <v>27</v>
      </c>
      <c r="B116" s="100"/>
      <c r="C116" s="100"/>
      <c r="D116" s="100"/>
      <c r="E116" s="100"/>
      <c r="F116" s="100"/>
      <c r="G116" s="100"/>
      <c r="H116" s="100"/>
      <c r="I116" s="100"/>
      <c r="J116" s="100"/>
    </row>
    <row r="117" spans="1:10" ht="30" x14ac:dyDescent="0.25">
      <c r="B117" s="99"/>
      <c r="C117" s="14" t="s">
        <v>139</v>
      </c>
      <c r="D117" s="14" t="s">
        <v>140</v>
      </c>
      <c r="E117" s="14" t="s">
        <v>141</v>
      </c>
      <c r="F117" s="14" t="s">
        <v>142</v>
      </c>
      <c r="G117" s="14" t="s">
        <v>143</v>
      </c>
      <c r="H117" s="14" t="s">
        <v>136</v>
      </c>
      <c r="I117" s="13" t="s">
        <v>137</v>
      </c>
      <c r="J117" s="13" t="s">
        <v>138</v>
      </c>
    </row>
    <row r="118" spans="1:10" x14ac:dyDescent="0.25">
      <c r="B118">
        <v>2010</v>
      </c>
      <c r="C118">
        <v>44</v>
      </c>
      <c r="D118">
        <v>40</v>
      </c>
      <c r="E118">
        <v>2</v>
      </c>
      <c r="F118">
        <v>0</v>
      </c>
      <c r="G118">
        <v>4</v>
      </c>
      <c r="H118" s="23">
        <f>D118/C118</f>
        <v>0.90909090909090906</v>
      </c>
      <c r="I118" s="23">
        <f>F118/C118</f>
        <v>0</v>
      </c>
      <c r="J118" s="23">
        <f>G118/C118</f>
        <v>9.0909090909090912E-2</v>
      </c>
    </row>
    <row r="119" spans="1:10" x14ac:dyDescent="0.25">
      <c r="B119">
        <v>2011</v>
      </c>
      <c r="C119">
        <v>41</v>
      </c>
      <c r="D119">
        <v>33</v>
      </c>
      <c r="E119">
        <v>3</v>
      </c>
      <c r="F119">
        <v>1</v>
      </c>
      <c r="G119">
        <v>7</v>
      </c>
      <c r="H119" s="23">
        <f t="shared" ref="H119:H127" si="9">D119/C119</f>
        <v>0.80487804878048785</v>
      </c>
      <c r="I119" s="23">
        <f t="shared" ref="I119:I127" si="10">F119/C119</f>
        <v>2.4390243902439025E-2</v>
      </c>
      <c r="J119" s="23">
        <f t="shared" ref="J119:J127" si="11">G119/C119</f>
        <v>0.17073170731707318</v>
      </c>
    </row>
    <row r="120" spans="1:10" x14ac:dyDescent="0.25">
      <c r="B120">
        <v>2012</v>
      </c>
      <c r="C120">
        <v>29</v>
      </c>
      <c r="D120">
        <v>25</v>
      </c>
      <c r="E120">
        <v>3</v>
      </c>
      <c r="F120">
        <v>0</v>
      </c>
      <c r="G120">
        <v>4</v>
      </c>
      <c r="H120" s="23">
        <f t="shared" si="9"/>
        <v>0.86206896551724133</v>
      </c>
      <c r="I120" s="23">
        <f t="shared" si="10"/>
        <v>0</v>
      </c>
      <c r="J120" s="23">
        <f t="shared" si="11"/>
        <v>0.13793103448275862</v>
      </c>
    </row>
    <row r="121" spans="1:10" x14ac:dyDescent="0.25">
      <c r="B121">
        <v>2013</v>
      </c>
      <c r="C121">
        <v>17</v>
      </c>
      <c r="D121">
        <v>16</v>
      </c>
      <c r="E121">
        <v>0</v>
      </c>
      <c r="F121">
        <v>0</v>
      </c>
      <c r="G121">
        <v>1</v>
      </c>
      <c r="H121" s="23">
        <f t="shared" si="9"/>
        <v>0.94117647058823528</v>
      </c>
      <c r="I121" s="23">
        <f t="shared" si="10"/>
        <v>0</v>
      </c>
      <c r="J121" s="23">
        <f t="shared" si="11"/>
        <v>5.8823529411764705E-2</v>
      </c>
    </row>
    <row r="122" spans="1:10" x14ac:dyDescent="0.25">
      <c r="B122">
        <v>2014</v>
      </c>
      <c r="C122">
        <v>32</v>
      </c>
      <c r="D122">
        <v>25</v>
      </c>
      <c r="E122">
        <v>2</v>
      </c>
      <c r="F122">
        <v>0</v>
      </c>
      <c r="G122">
        <v>7</v>
      </c>
      <c r="H122" s="23">
        <f t="shared" si="9"/>
        <v>0.78125</v>
      </c>
      <c r="I122" s="23">
        <f t="shared" si="10"/>
        <v>0</v>
      </c>
      <c r="J122" s="23">
        <f t="shared" si="11"/>
        <v>0.21875</v>
      </c>
    </row>
    <row r="123" spans="1:10" x14ac:dyDescent="0.25">
      <c r="B123">
        <v>2015</v>
      </c>
      <c r="C123">
        <v>16</v>
      </c>
      <c r="D123">
        <v>14</v>
      </c>
      <c r="E123">
        <v>0</v>
      </c>
      <c r="F123">
        <v>0</v>
      </c>
      <c r="G123">
        <v>2</v>
      </c>
      <c r="H123" s="23">
        <f t="shared" si="9"/>
        <v>0.875</v>
      </c>
      <c r="I123" s="23">
        <f t="shared" si="10"/>
        <v>0</v>
      </c>
      <c r="J123" s="23">
        <f t="shared" si="11"/>
        <v>0.125</v>
      </c>
    </row>
    <row r="124" spans="1:10" x14ac:dyDescent="0.25">
      <c r="B124">
        <v>2016</v>
      </c>
      <c r="C124">
        <v>23</v>
      </c>
      <c r="D124">
        <v>21</v>
      </c>
      <c r="E124">
        <v>0</v>
      </c>
      <c r="F124">
        <v>1</v>
      </c>
      <c r="G124">
        <v>1</v>
      </c>
      <c r="H124" s="23">
        <f t="shared" si="9"/>
        <v>0.91304347826086951</v>
      </c>
      <c r="I124" s="23">
        <f t="shared" si="10"/>
        <v>4.3478260869565216E-2</v>
      </c>
      <c r="J124" s="23">
        <f t="shared" si="11"/>
        <v>4.3478260869565216E-2</v>
      </c>
    </row>
    <row r="125" spans="1:10" x14ac:dyDescent="0.25">
      <c r="B125">
        <v>2017</v>
      </c>
      <c r="C125">
        <v>27</v>
      </c>
      <c r="D125">
        <v>23</v>
      </c>
      <c r="E125">
        <v>0</v>
      </c>
      <c r="F125">
        <v>1</v>
      </c>
      <c r="G125">
        <v>3</v>
      </c>
      <c r="H125" s="23">
        <f t="shared" si="9"/>
        <v>0.85185185185185186</v>
      </c>
      <c r="I125" s="23">
        <f t="shared" si="10"/>
        <v>3.7037037037037035E-2</v>
      </c>
      <c r="J125" s="23">
        <f t="shared" si="11"/>
        <v>0.1111111111111111</v>
      </c>
    </row>
    <row r="126" spans="1:10" x14ac:dyDescent="0.25">
      <c r="B126">
        <v>2018</v>
      </c>
      <c r="C126">
        <v>22</v>
      </c>
      <c r="D126">
        <v>14</v>
      </c>
      <c r="E126">
        <v>1</v>
      </c>
      <c r="F126">
        <v>2</v>
      </c>
      <c r="G126">
        <v>6</v>
      </c>
      <c r="H126" s="23">
        <f t="shared" si="9"/>
        <v>0.63636363636363635</v>
      </c>
      <c r="I126" s="23">
        <f t="shared" si="10"/>
        <v>9.0909090909090912E-2</v>
      </c>
      <c r="J126" s="23">
        <f t="shared" si="11"/>
        <v>0.27272727272727271</v>
      </c>
    </row>
    <row r="127" spans="1:10" x14ac:dyDescent="0.25">
      <c r="B127" s="89">
        <v>2019</v>
      </c>
      <c r="C127" s="89">
        <v>32</v>
      </c>
      <c r="D127" s="89">
        <v>20</v>
      </c>
      <c r="E127" s="89">
        <v>1</v>
      </c>
      <c r="F127" s="89">
        <v>7</v>
      </c>
      <c r="G127" s="89">
        <v>5</v>
      </c>
      <c r="H127" s="90">
        <f t="shared" si="9"/>
        <v>0.625</v>
      </c>
      <c r="I127" s="90">
        <f t="shared" si="10"/>
        <v>0.21875</v>
      </c>
      <c r="J127" s="90">
        <f t="shared" si="11"/>
        <v>0.15625</v>
      </c>
    </row>
    <row r="148" spans="1:10" ht="26.25" x14ac:dyDescent="0.4">
      <c r="A148" s="101" t="s">
        <v>24</v>
      </c>
      <c r="B148" s="100"/>
      <c r="C148" s="100"/>
      <c r="D148" s="100"/>
      <c r="E148" s="100"/>
      <c r="F148" s="100"/>
      <c r="G148" s="100"/>
      <c r="H148" s="100"/>
      <c r="I148" s="100"/>
      <c r="J148" s="100"/>
    </row>
    <row r="149" spans="1:10" ht="30" x14ac:dyDescent="0.25">
      <c r="B149" s="99"/>
      <c r="C149" s="14" t="s">
        <v>139</v>
      </c>
      <c r="D149" s="14" t="s">
        <v>140</v>
      </c>
      <c r="E149" s="14" t="s">
        <v>141</v>
      </c>
      <c r="F149" s="14" t="s">
        <v>142</v>
      </c>
      <c r="G149" s="14" t="s">
        <v>143</v>
      </c>
      <c r="H149" s="14" t="s">
        <v>136</v>
      </c>
      <c r="I149" s="13" t="s">
        <v>137</v>
      </c>
      <c r="J149" s="13" t="s">
        <v>138</v>
      </c>
    </row>
    <row r="150" spans="1:10" x14ac:dyDescent="0.25">
      <c r="B150">
        <v>2010</v>
      </c>
      <c r="C150">
        <v>17</v>
      </c>
      <c r="D150">
        <v>14</v>
      </c>
      <c r="E150">
        <v>1</v>
      </c>
      <c r="F150">
        <v>0</v>
      </c>
      <c r="G150">
        <v>3</v>
      </c>
      <c r="H150" s="23">
        <f>D150/C150</f>
        <v>0.82352941176470584</v>
      </c>
      <c r="I150" s="23">
        <f>F150/C150</f>
        <v>0</v>
      </c>
      <c r="J150" s="23">
        <f>G150/C150</f>
        <v>0.17647058823529413</v>
      </c>
    </row>
    <row r="151" spans="1:10" x14ac:dyDescent="0.25">
      <c r="B151">
        <v>2011</v>
      </c>
      <c r="C151">
        <v>12</v>
      </c>
      <c r="D151">
        <v>10</v>
      </c>
      <c r="E151">
        <v>0</v>
      </c>
      <c r="F151">
        <v>0</v>
      </c>
      <c r="G151">
        <v>2</v>
      </c>
      <c r="H151" s="23">
        <f t="shared" ref="H151:H159" si="12">D151/C151</f>
        <v>0.83333333333333337</v>
      </c>
      <c r="I151" s="23">
        <f t="shared" ref="I151:I159" si="13">F151/C151</f>
        <v>0</v>
      </c>
      <c r="J151" s="23">
        <f t="shared" ref="J151:J159" si="14">G151/C151</f>
        <v>0.16666666666666666</v>
      </c>
    </row>
    <row r="152" spans="1:10" x14ac:dyDescent="0.25">
      <c r="B152">
        <v>2012</v>
      </c>
      <c r="C152">
        <v>17</v>
      </c>
      <c r="D152">
        <v>12</v>
      </c>
      <c r="E152">
        <v>1</v>
      </c>
      <c r="F152">
        <v>0</v>
      </c>
      <c r="G152">
        <v>5</v>
      </c>
      <c r="H152" s="23">
        <f t="shared" si="12"/>
        <v>0.70588235294117652</v>
      </c>
      <c r="I152" s="23">
        <f t="shared" si="13"/>
        <v>0</v>
      </c>
      <c r="J152" s="23">
        <f t="shared" si="14"/>
        <v>0.29411764705882354</v>
      </c>
    </row>
    <row r="153" spans="1:10" x14ac:dyDescent="0.25">
      <c r="B153">
        <v>2013</v>
      </c>
      <c r="C153">
        <v>11</v>
      </c>
      <c r="D153">
        <v>7</v>
      </c>
      <c r="E153">
        <v>1</v>
      </c>
      <c r="F153">
        <v>0</v>
      </c>
      <c r="G153">
        <v>4</v>
      </c>
      <c r="H153" s="23">
        <f t="shared" si="12"/>
        <v>0.63636363636363635</v>
      </c>
      <c r="I153" s="23">
        <f t="shared" si="13"/>
        <v>0</v>
      </c>
      <c r="J153" s="23">
        <f t="shared" si="14"/>
        <v>0.36363636363636365</v>
      </c>
    </row>
    <row r="154" spans="1:10" x14ac:dyDescent="0.25">
      <c r="B154">
        <v>2014</v>
      </c>
      <c r="C154">
        <v>9</v>
      </c>
      <c r="D154">
        <v>8</v>
      </c>
      <c r="E154">
        <v>0</v>
      </c>
      <c r="F154">
        <v>0</v>
      </c>
      <c r="G154">
        <v>1</v>
      </c>
      <c r="H154" s="23">
        <f t="shared" si="12"/>
        <v>0.88888888888888884</v>
      </c>
      <c r="I154" s="23">
        <f t="shared" si="13"/>
        <v>0</v>
      </c>
      <c r="J154" s="23">
        <f t="shared" si="14"/>
        <v>0.1111111111111111</v>
      </c>
    </row>
    <row r="155" spans="1:10" x14ac:dyDescent="0.25">
      <c r="B155">
        <v>2015</v>
      </c>
      <c r="C155">
        <v>11</v>
      </c>
      <c r="D155">
        <v>9</v>
      </c>
      <c r="E155">
        <v>0</v>
      </c>
      <c r="F155">
        <v>0</v>
      </c>
      <c r="G155">
        <v>2</v>
      </c>
      <c r="H155" s="23">
        <f t="shared" si="12"/>
        <v>0.81818181818181823</v>
      </c>
      <c r="I155" s="23">
        <f t="shared" si="13"/>
        <v>0</v>
      </c>
      <c r="J155" s="23">
        <f t="shared" si="14"/>
        <v>0.18181818181818182</v>
      </c>
    </row>
    <row r="156" spans="1:10" x14ac:dyDescent="0.25">
      <c r="B156">
        <v>2016</v>
      </c>
      <c r="C156">
        <v>21</v>
      </c>
      <c r="D156">
        <v>19</v>
      </c>
      <c r="E156">
        <v>1</v>
      </c>
      <c r="F156">
        <v>1</v>
      </c>
      <c r="G156">
        <v>1</v>
      </c>
      <c r="H156" s="23">
        <f t="shared" si="12"/>
        <v>0.90476190476190477</v>
      </c>
      <c r="I156" s="23">
        <f t="shared" si="13"/>
        <v>4.7619047619047616E-2</v>
      </c>
      <c r="J156" s="23">
        <f t="shared" si="14"/>
        <v>4.7619047619047616E-2</v>
      </c>
    </row>
    <row r="157" spans="1:10" x14ac:dyDescent="0.25">
      <c r="B157">
        <v>2017</v>
      </c>
      <c r="C157">
        <v>14</v>
      </c>
      <c r="D157">
        <v>11</v>
      </c>
      <c r="E157">
        <v>1</v>
      </c>
      <c r="F157">
        <v>1</v>
      </c>
      <c r="G157">
        <v>2</v>
      </c>
      <c r="H157" s="23">
        <f t="shared" si="12"/>
        <v>0.7857142857142857</v>
      </c>
      <c r="I157" s="23">
        <f t="shared" si="13"/>
        <v>7.1428571428571425E-2</v>
      </c>
      <c r="J157" s="23">
        <f t="shared" si="14"/>
        <v>0.14285714285714285</v>
      </c>
    </row>
    <row r="158" spans="1:10" x14ac:dyDescent="0.25">
      <c r="B158">
        <v>2018</v>
      </c>
      <c r="C158">
        <v>21</v>
      </c>
      <c r="D158">
        <v>15</v>
      </c>
      <c r="E158">
        <v>1</v>
      </c>
      <c r="F158">
        <v>2</v>
      </c>
      <c r="G158">
        <v>4</v>
      </c>
      <c r="H158" s="23">
        <f t="shared" si="12"/>
        <v>0.7142857142857143</v>
      </c>
      <c r="I158" s="23">
        <f t="shared" si="13"/>
        <v>9.5238095238095233E-2</v>
      </c>
      <c r="J158" s="23">
        <f t="shared" si="14"/>
        <v>0.19047619047619047</v>
      </c>
    </row>
    <row r="159" spans="1:10" x14ac:dyDescent="0.25">
      <c r="B159" s="89">
        <v>2019</v>
      </c>
      <c r="C159" s="89">
        <v>17</v>
      </c>
      <c r="D159" s="89">
        <v>13</v>
      </c>
      <c r="E159" s="89">
        <v>0</v>
      </c>
      <c r="F159" s="89">
        <v>2</v>
      </c>
      <c r="G159" s="89">
        <v>2</v>
      </c>
      <c r="H159" s="90">
        <f t="shared" si="12"/>
        <v>0.76470588235294112</v>
      </c>
      <c r="I159" s="90">
        <f t="shared" si="13"/>
        <v>0.11764705882352941</v>
      </c>
      <c r="J159" s="90">
        <f t="shared" si="14"/>
        <v>0.11764705882352941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9"/>
  <sheetViews>
    <sheetView zoomScale="85" zoomScaleNormal="85" workbookViewId="0">
      <selection activeCell="R254" sqref="R254"/>
    </sheetView>
  </sheetViews>
  <sheetFormatPr defaultRowHeight="15" x14ac:dyDescent="0.25"/>
  <cols>
    <col min="17" max="31" width="11" customWidth="1"/>
    <col min="32" max="32" width="15.5703125" style="12" customWidth="1"/>
    <col min="33" max="33" width="23.140625" customWidth="1"/>
    <col min="34" max="34" width="23.7109375" customWidth="1"/>
    <col min="35" max="35" width="15" style="12" customWidth="1"/>
    <col min="36" max="36" width="21.140625" customWidth="1"/>
  </cols>
  <sheetData>
    <row r="1" spans="1:34" ht="21" x14ac:dyDescent="0.35">
      <c r="A1" s="85" t="s">
        <v>230</v>
      </c>
    </row>
    <row r="2" spans="1:34" x14ac:dyDescent="0.25">
      <c r="A2" s="19" t="s">
        <v>209</v>
      </c>
      <c r="D2" s="19"/>
    </row>
    <row r="3" spans="1:34" x14ac:dyDescent="0.25">
      <c r="A3" s="19" t="s">
        <v>229</v>
      </c>
      <c r="D3" s="19"/>
    </row>
    <row r="9" spans="1:34" x14ac:dyDescent="0.25">
      <c r="AG9" s="86" t="s">
        <v>210</v>
      </c>
      <c r="AH9" s="86" t="s">
        <v>22</v>
      </c>
    </row>
    <row r="10" spans="1:34" x14ac:dyDescent="0.25">
      <c r="AG10" s="11" t="s">
        <v>39</v>
      </c>
      <c r="AH10">
        <v>5</v>
      </c>
    </row>
    <row r="11" spans="1:34" x14ac:dyDescent="0.25">
      <c r="AG11" s="11" t="s">
        <v>40</v>
      </c>
      <c r="AH11">
        <v>102</v>
      </c>
    </row>
    <row r="12" spans="1:34" x14ac:dyDescent="0.25">
      <c r="AG12" s="11" t="s">
        <v>40</v>
      </c>
      <c r="AH12">
        <v>112</v>
      </c>
    </row>
    <row r="13" spans="1:34" x14ac:dyDescent="0.25">
      <c r="AG13" s="11" t="s">
        <v>40</v>
      </c>
      <c r="AH13">
        <v>84</v>
      </c>
    </row>
    <row r="14" spans="1:34" x14ac:dyDescent="0.25">
      <c r="AG14" s="11" t="s">
        <v>40</v>
      </c>
      <c r="AH14">
        <v>78</v>
      </c>
    </row>
    <row r="15" spans="1:34" x14ac:dyDescent="0.25">
      <c r="AG15" s="11" t="s">
        <v>41</v>
      </c>
      <c r="AH15">
        <v>107</v>
      </c>
    </row>
    <row r="16" spans="1:34" x14ac:dyDescent="0.25">
      <c r="AG16" s="11" t="s">
        <v>41</v>
      </c>
      <c r="AH16">
        <v>182</v>
      </c>
    </row>
    <row r="17" spans="33:34" x14ac:dyDescent="0.25">
      <c r="AG17" s="11" t="s">
        <v>38</v>
      </c>
      <c r="AH17">
        <v>7</v>
      </c>
    </row>
    <row r="18" spans="33:34" x14ac:dyDescent="0.25">
      <c r="AG18" s="11" t="s">
        <v>38</v>
      </c>
      <c r="AH18">
        <v>48</v>
      </c>
    </row>
    <row r="19" spans="33:34" x14ac:dyDescent="0.25">
      <c r="AG19" s="11" t="s">
        <v>38</v>
      </c>
      <c r="AH19">
        <v>6</v>
      </c>
    </row>
    <row r="20" spans="33:34" x14ac:dyDescent="0.25">
      <c r="AG20" s="11" t="s">
        <v>38</v>
      </c>
      <c r="AH20">
        <v>44</v>
      </c>
    </row>
    <row r="21" spans="33:34" x14ac:dyDescent="0.25">
      <c r="AG21" s="11" t="s">
        <v>38</v>
      </c>
      <c r="AH21">
        <v>120</v>
      </c>
    </row>
    <row r="22" spans="33:34" x14ac:dyDescent="0.25">
      <c r="AG22" s="11" t="s">
        <v>38</v>
      </c>
      <c r="AH22">
        <v>8</v>
      </c>
    </row>
    <row r="48" spans="33:34" x14ac:dyDescent="0.25">
      <c r="AG48" s="86" t="s">
        <v>210</v>
      </c>
      <c r="AH48" s="86" t="s">
        <v>22</v>
      </c>
    </row>
    <row r="49" spans="33:34" x14ac:dyDescent="0.25">
      <c r="AG49" s="11" t="s">
        <v>42</v>
      </c>
      <c r="AH49">
        <v>42</v>
      </c>
    </row>
    <row r="50" spans="33:34" x14ac:dyDescent="0.25">
      <c r="AG50" s="11" t="s">
        <v>42</v>
      </c>
      <c r="AH50">
        <v>54</v>
      </c>
    </row>
    <row r="51" spans="33:34" x14ac:dyDescent="0.25">
      <c r="AG51" s="11" t="s">
        <v>42</v>
      </c>
      <c r="AH51">
        <v>74</v>
      </c>
    </row>
    <row r="52" spans="33:34" x14ac:dyDescent="0.25">
      <c r="AG52" s="11" t="s">
        <v>42</v>
      </c>
      <c r="AH52">
        <v>47</v>
      </c>
    </row>
    <row r="53" spans="33:34" x14ac:dyDescent="0.25">
      <c r="AG53" s="11" t="s">
        <v>206</v>
      </c>
      <c r="AH53">
        <v>130</v>
      </c>
    </row>
    <row r="54" spans="33:34" x14ac:dyDescent="0.25">
      <c r="AG54" s="11" t="s">
        <v>206</v>
      </c>
      <c r="AH54">
        <v>81</v>
      </c>
    </row>
    <row r="55" spans="33:34" x14ac:dyDescent="0.25">
      <c r="AG55" s="11" t="s">
        <v>231</v>
      </c>
      <c r="AH55">
        <v>101</v>
      </c>
    </row>
    <row r="56" spans="33:34" x14ac:dyDescent="0.25">
      <c r="AG56" s="11" t="s">
        <v>231</v>
      </c>
      <c r="AH56">
        <v>117</v>
      </c>
    </row>
    <row r="57" spans="33:34" x14ac:dyDescent="0.25">
      <c r="AG57" s="11" t="s">
        <v>231</v>
      </c>
      <c r="AH57">
        <v>63</v>
      </c>
    </row>
    <row r="58" spans="33:34" x14ac:dyDescent="0.25">
      <c r="AG58" s="11" t="s">
        <v>231</v>
      </c>
      <c r="AH58">
        <v>84</v>
      </c>
    </row>
    <row r="59" spans="33:34" x14ac:dyDescent="0.25">
      <c r="AG59" s="11" t="s">
        <v>231</v>
      </c>
      <c r="AH59">
        <v>34</v>
      </c>
    </row>
    <row r="60" spans="33:34" x14ac:dyDescent="0.25">
      <c r="AG60" s="11" t="s">
        <v>43</v>
      </c>
      <c r="AH60">
        <v>441</v>
      </c>
    </row>
    <row r="61" spans="33:34" x14ac:dyDescent="0.25">
      <c r="AG61" s="11" t="s">
        <v>44</v>
      </c>
      <c r="AH61">
        <v>7</v>
      </c>
    </row>
    <row r="62" spans="33:34" x14ac:dyDescent="0.25">
      <c r="AG62" s="11" t="s">
        <v>44</v>
      </c>
      <c r="AH62">
        <v>45</v>
      </c>
    </row>
    <row r="63" spans="33:34" x14ac:dyDescent="0.25">
      <c r="AG63" s="11" t="s">
        <v>44</v>
      </c>
      <c r="AH63">
        <v>3</v>
      </c>
    </row>
    <row r="64" spans="33:34" x14ac:dyDescent="0.25">
      <c r="AG64" s="11" t="s">
        <v>44</v>
      </c>
      <c r="AH64">
        <v>21</v>
      </c>
    </row>
    <row r="65" spans="33:34" x14ac:dyDescent="0.25">
      <c r="AG65" s="11" t="s">
        <v>44</v>
      </c>
      <c r="AH65">
        <v>118</v>
      </c>
    </row>
    <row r="66" spans="33:34" x14ac:dyDescent="0.25">
      <c r="AG66" s="11" t="s">
        <v>45</v>
      </c>
      <c r="AH66">
        <v>66</v>
      </c>
    </row>
    <row r="67" spans="33:34" x14ac:dyDescent="0.25">
      <c r="AG67" s="11" t="s">
        <v>46</v>
      </c>
      <c r="AH67">
        <v>175</v>
      </c>
    </row>
    <row r="68" spans="33:34" x14ac:dyDescent="0.25">
      <c r="AG68" s="11" t="s">
        <v>46</v>
      </c>
      <c r="AH68">
        <v>87</v>
      </c>
    </row>
    <row r="69" spans="33:34" x14ac:dyDescent="0.25">
      <c r="AG69" s="11" t="s">
        <v>46</v>
      </c>
      <c r="AH69">
        <v>4</v>
      </c>
    </row>
    <row r="70" spans="33:34" x14ac:dyDescent="0.25">
      <c r="AG70" s="11" t="s">
        <v>30</v>
      </c>
      <c r="AH70">
        <v>94</v>
      </c>
    </row>
    <row r="71" spans="33:34" x14ac:dyDescent="0.25">
      <c r="AG71" s="11" t="s">
        <v>30</v>
      </c>
      <c r="AH71">
        <v>83</v>
      </c>
    </row>
    <row r="72" spans="33:34" x14ac:dyDescent="0.25">
      <c r="AG72" s="11" t="s">
        <v>30</v>
      </c>
      <c r="AH72">
        <v>88</v>
      </c>
    </row>
    <row r="73" spans="33:34" x14ac:dyDescent="0.25">
      <c r="AG73" s="11" t="s">
        <v>31</v>
      </c>
      <c r="AH73">
        <v>141</v>
      </c>
    </row>
    <row r="74" spans="33:34" x14ac:dyDescent="0.25">
      <c r="AG74" s="11" t="s">
        <v>31</v>
      </c>
      <c r="AH74">
        <v>84</v>
      </c>
    </row>
    <row r="75" spans="33:34" x14ac:dyDescent="0.25">
      <c r="AG75" s="11" t="s">
        <v>31</v>
      </c>
      <c r="AH75">
        <v>66</v>
      </c>
    </row>
    <row r="76" spans="33:34" x14ac:dyDescent="0.25">
      <c r="AG76" s="11" t="s">
        <v>38</v>
      </c>
      <c r="AH76">
        <v>7</v>
      </c>
    </row>
    <row r="77" spans="33:34" x14ac:dyDescent="0.25">
      <c r="AG77" s="11" t="s">
        <v>38</v>
      </c>
      <c r="AH77">
        <v>48</v>
      </c>
    </row>
    <row r="78" spans="33:34" x14ac:dyDescent="0.25">
      <c r="AG78" s="11" t="s">
        <v>38</v>
      </c>
      <c r="AH78">
        <v>6</v>
      </c>
    </row>
    <row r="79" spans="33:34" x14ac:dyDescent="0.25">
      <c r="AG79" s="11" t="s">
        <v>38</v>
      </c>
      <c r="AH79">
        <v>44</v>
      </c>
    </row>
    <row r="80" spans="33:34" x14ac:dyDescent="0.25">
      <c r="AG80" s="11" t="s">
        <v>38</v>
      </c>
      <c r="AH80">
        <v>120</v>
      </c>
    </row>
    <row r="81" spans="33:34" x14ac:dyDescent="0.25">
      <c r="AG81" s="11" t="s">
        <v>38</v>
      </c>
      <c r="AH81">
        <v>8</v>
      </c>
    </row>
    <row r="103" spans="33:37" x14ac:dyDescent="0.25">
      <c r="AJ103" s="11"/>
      <c r="AK103" s="11"/>
    </row>
    <row r="104" spans="33:37" x14ac:dyDescent="0.25">
      <c r="AG104" s="86" t="s">
        <v>210</v>
      </c>
      <c r="AH104" s="86" t="s">
        <v>22</v>
      </c>
      <c r="AJ104" s="16"/>
      <c r="AK104" s="16"/>
    </row>
    <row r="105" spans="33:37" x14ac:dyDescent="0.25">
      <c r="AG105" s="11" t="s">
        <v>231</v>
      </c>
      <c r="AH105">
        <v>101</v>
      </c>
      <c r="AJ105" s="16"/>
      <c r="AK105" s="16"/>
    </row>
    <row r="106" spans="33:37" x14ac:dyDescent="0.25">
      <c r="AG106" s="11" t="s">
        <v>231</v>
      </c>
      <c r="AH106">
        <v>117</v>
      </c>
      <c r="AJ106" s="16"/>
      <c r="AK106" s="16"/>
    </row>
    <row r="107" spans="33:37" x14ac:dyDescent="0.25">
      <c r="AG107" s="11" t="s">
        <v>231</v>
      </c>
      <c r="AH107">
        <v>63</v>
      </c>
      <c r="AJ107" s="16"/>
      <c r="AK107" s="16"/>
    </row>
    <row r="108" spans="33:37" x14ac:dyDescent="0.25">
      <c r="AG108" s="11" t="s">
        <v>231</v>
      </c>
      <c r="AH108">
        <v>84</v>
      </c>
      <c r="AJ108" s="16"/>
      <c r="AK108" s="16"/>
    </row>
    <row r="109" spans="33:37" x14ac:dyDescent="0.25">
      <c r="AG109" s="11" t="s">
        <v>231</v>
      </c>
      <c r="AH109">
        <v>34</v>
      </c>
      <c r="AJ109" s="16"/>
      <c r="AK109" s="16"/>
    </row>
    <row r="110" spans="33:37" x14ac:dyDescent="0.25">
      <c r="AG110" s="11" t="s">
        <v>32</v>
      </c>
      <c r="AH110">
        <v>59</v>
      </c>
      <c r="AJ110" s="16"/>
      <c r="AK110" s="16"/>
    </row>
    <row r="111" spans="33:37" x14ac:dyDescent="0.25">
      <c r="AG111" s="11" t="s">
        <v>32</v>
      </c>
      <c r="AH111">
        <v>16</v>
      </c>
      <c r="AJ111" s="16"/>
      <c r="AK111" s="16"/>
    </row>
    <row r="112" spans="33:37" x14ac:dyDescent="0.25">
      <c r="AG112" s="11" t="s">
        <v>33</v>
      </c>
      <c r="AH112">
        <v>65</v>
      </c>
      <c r="AJ112" s="16"/>
      <c r="AK112" s="16"/>
    </row>
    <row r="113" spans="33:37" x14ac:dyDescent="0.25">
      <c r="AG113" s="11" t="s">
        <v>33</v>
      </c>
      <c r="AH113">
        <v>48</v>
      </c>
      <c r="AJ113" s="16"/>
      <c r="AK113" s="16"/>
    </row>
    <row r="114" spans="33:37" x14ac:dyDescent="0.25">
      <c r="AG114" s="11" t="s">
        <v>33</v>
      </c>
      <c r="AH114">
        <v>69</v>
      </c>
      <c r="AJ114" s="16"/>
      <c r="AK114" s="16"/>
    </row>
    <row r="115" spans="33:37" x14ac:dyDescent="0.25">
      <c r="AG115" s="11" t="s">
        <v>33</v>
      </c>
      <c r="AH115">
        <v>78</v>
      </c>
      <c r="AJ115" s="16"/>
      <c r="AK115" s="16"/>
    </row>
    <row r="116" spans="33:37" x14ac:dyDescent="0.25">
      <c r="AG116" s="11" t="s">
        <v>33</v>
      </c>
      <c r="AH116">
        <v>90</v>
      </c>
      <c r="AJ116" s="16"/>
      <c r="AK116" s="16"/>
    </row>
    <row r="117" spans="33:37" x14ac:dyDescent="0.25">
      <c r="AG117" s="11" t="s">
        <v>33</v>
      </c>
      <c r="AH117">
        <v>63</v>
      </c>
      <c r="AJ117" s="16"/>
      <c r="AK117" s="16"/>
    </row>
    <row r="118" spans="33:37" x14ac:dyDescent="0.25">
      <c r="AG118" s="11" t="s">
        <v>33</v>
      </c>
      <c r="AH118">
        <v>51</v>
      </c>
      <c r="AJ118" s="16"/>
      <c r="AK118" s="16"/>
    </row>
    <row r="119" spans="33:37" x14ac:dyDescent="0.25">
      <c r="AG119" s="11" t="s">
        <v>33</v>
      </c>
      <c r="AH119">
        <v>64</v>
      </c>
      <c r="AJ119" s="16"/>
      <c r="AK119" s="16"/>
    </row>
    <row r="120" spans="33:37" x14ac:dyDescent="0.25">
      <c r="AG120" s="11" t="s">
        <v>33</v>
      </c>
      <c r="AH120">
        <v>45</v>
      </c>
      <c r="AJ120" s="16"/>
      <c r="AK120" s="16"/>
    </row>
    <row r="121" spans="33:37" x14ac:dyDescent="0.25">
      <c r="AG121" s="11" t="s">
        <v>33</v>
      </c>
      <c r="AH121">
        <v>42</v>
      </c>
      <c r="AJ121" s="16"/>
      <c r="AK121" s="16"/>
    </row>
    <row r="122" spans="33:37" x14ac:dyDescent="0.25">
      <c r="AG122" s="11" t="s">
        <v>33</v>
      </c>
      <c r="AH122">
        <v>31</v>
      </c>
      <c r="AJ122" s="16"/>
      <c r="AK122" s="16"/>
    </row>
    <row r="123" spans="33:37" x14ac:dyDescent="0.25">
      <c r="AG123" s="11" t="s">
        <v>33</v>
      </c>
      <c r="AH123">
        <v>40</v>
      </c>
      <c r="AJ123" s="16"/>
      <c r="AK123" s="16"/>
    </row>
    <row r="124" spans="33:37" x14ac:dyDescent="0.25">
      <c r="AG124" s="15" t="s">
        <v>34</v>
      </c>
      <c r="AH124">
        <v>66</v>
      </c>
      <c r="AJ124" s="16"/>
      <c r="AK124" s="16"/>
    </row>
    <row r="125" spans="33:37" x14ac:dyDescent="0.25">
      <c r="AG125" s="15" t="s">
        <v>35</v>
      </c>
      <c r="AH125">
        <v>70</v>
      </c>
      <c r="AI125" s="11"/>
      <c r="AJ125" s="16"/>
      <c r="AK125" s="16"/>
    </row>
    <row r="126" spans="33:37" x14ac:dyDescent="0.25">
      <c r="AG126" s="15" t="s">
        <v>35</v>
      </c>
      <c r="AH126">
        <v>62</v>
      </c>
      <c r="AI126" s="11"/>
      <c r="AJ126" s="16"/>
      <c r="AK126" s="16"/>
    </row>
    <row r="127" spans="33:37" x14ac:dyDescent="0.25">
      <c r="AG127" s="15" t="s">
        <v>35</v>
      </c>
      <c r="AH127">
        <v>28</v>
      </c>
      <c r="AI127" s="11"/>
      <c r="AJ127" s="16"/>
      <c r="AK127" s="16"/>
    </row>
    <row r="128" spans="33:37" x14ac:dyDescent="0.25">
      <c r="AG128" s="15" t="s">
        <v>35</v>
      </c>
      <c r="AH128">
        <v>39</v>
      </c>
      <c r="AI128" s="11"/>
      <c r="AJ128" s="16"/>
      <c r="AK128" s="16"/>
    </row>
    <row r="129" spans="33:37" x14ac:dyDescent="0.25">
      <c r="AG129" s="15" t="s">
        <v>35</v>
      </c>
      <c r="AH129">
        <v>33</v>
      </c>
      <c r="AI129" s="11"/>
      <c r="AJ129" s="16"/>
      <c r="AK129" s="16"/>
    </row>
    <row r="130" spans="33:37" x14ac:dyDescent="0.25">
      <c r="AG130" s="15" t="s">
        <v>35</v>
      </c>
      <c r="AH130">
        <v>33</v>
      </c>
      <c r="AI130" s="11"/>
      <c r="AJ130" s="16"/>
      <c r="AK130" s="16"/>
    </row>
    <row r="131" spans="33:37" x14ac:dyDescent="0.25">
      <c r="AG131" s="11" t="s">
        <v>30</v>
      </c>
      <c r="AH131">
        <v>94</v>
      </c>
      <c r="AI131" s="11"/>
      <c r="AJ131" s="16"/>
      <c r="AK131" s="16"/>
    </row>
    <row r="132" spans="33:37" x14ac:dyDescent="0.25">
      <c r="AG132" s="11" t="s">
        <v>30</v>
      </c>
      <c r="AH132">
        <v>83</v>
      </c>
      <c r="AI132" s="11"/>
      <c r="AJ132" s="16"/>
      <c r="AK132" s="16"/>
    </row>
    <row r="133" spans="33:37" x14ac:dyDescent="0.25">
      <c r="AG133" s="11" t="s">
        <v>30</v>
      </c>
      <c r="AH133">
        <v>88</v>
      </c>
      <c r="AI133" s="11"/>
      <c r="AJ133" s="16"/>
      <c r="AK133" s="16"/>
    </row>
    <row r="134" spans="33:37" x14ac:dyDescent="0.25">
      <c r="AG134" s="15" t="s">
        <v>31</v>
      </c>
      <c r="AH134">
        <v>141</v>
      </c>
      <c r="AI134" s="11"/>
      <c r="AJ134" s="16"/>
      <c r="AK134" s="16"/>
    </row>
    <row r="135" spans="33:37" x14ac:dyDescent="0.25">
      <c r="AG135" s="15" t="s">
        <v>31</v>
      </c>
      <c r="AH135">
        <v>84</v>
      </c>
      <c r="AI135" s="11"/>
      <c r="AJ135" s="16"/>
      <c r="AK135" s="16"/>
    </row>
    <row r="136" spans="33:37" x14ac:dyDescent="0.25">
      <c r="AG136" s="15" t="s">
        <v>31</v>
      </c>
      <c r="AH136">
        <v>66</v>
      </c>
      <c r="AI136" s="11"/>
      <c r="AJ136" s="16"/>
      <c r="AK136" s="16"/>
    </row>
    <row r="137" spans="33:37" x14ac:dyDescent="0.25">
      <c r="AG137" s="15" t="s">
        <v>36</v>
      </c>
      <c r="AH137">
        <v>34</v>
      </c>
      <c r="AI137" s="11"/>
      <c r="AJ137" s="16"/>
      <c r="AK137" s="16"/>
    </row>
    <row r="138" spans="33:37" x14ac:dyDescent="0.25">
      <c r="AG138" s="15" t="s">
        <v>36</v>
      </c>
      <c r="AH138">
        <v>163</v>
      </c>
      <c r="AI138" s="11"/>
      <c r="AJ138" s="16"/>
      <c r="AK138" s="16"/>
    </row>
    <row r="139" spans="33:37" x14ac:dyDescent="0.25">
      <c r="AG139" s="15" t="s">
        <v>36</v>
      </c>
      <c r="AH139">
        <v>92</v>
      </c>
      <c r="AI139" s="11"/>
      <c r="AJ139" s="16"/>
      <c r="AK139" s="16"/>
    </row>
    <row r="140" spans="33:37" x14ac:dyDescent="0.25">
      <c r="AG140" s="15" t="s">
        <v>36</v>
      </c>
      <c r="AH140">
        <v>45</v>
      </c>
      <c r="AI140" s="11"/>
      <c r="AJ140" s="16"/>
      <c r="AK140" s="16"/>
    </row>
    <row r="141" spans="33:37" x14ac:dyDescent="0.25">
      <c r="AG141" s="15" t="s">
        <v>36</v>
      </c>
      <c r="AH141">
        <v>123</v>
      </c>
      <c r="AI141" s="11"/>
      <c r="AJ141" s="16"/>
      <c r="AK141" s="16"/>
    </row>
    <row r="142" spans="33:37" x14ac:dyDescent="0.25">
      <c r="AG142" s="15" t="s">
        <v>36</v>
      </c>
      <c r="AH142">
        <v>53</v>
      </c>
      <c r="AI142" s="11"/>
      <c r="AJ142" s="16"/>
      <c r="AK142" s="16"/>
    </row>
    <row r="143" spans="33:37" x14ac:dyDescent="0.25">
      <c r="AG143" s="15" t="s">
        <v>36</v>
      </c>
      <c r="AH143">
        <v>10</v>
      </c>
      <c r="AI143" s="11"/>
      <c r="AJ143" s="16"/>
      <c r="AK143" s="16"/>
    </row>
    <row r="144" spans="33:37" x14ac:dyDescent="0.25">
      <c r="AG144" s="15" t="s">
        <v>36</v>
      </c>
      <c r="AH144">
        <v>14</v>
      </c>
      <c r="AI144" s="11"/>
      <c r="AJ144" s="16"/>
      <c r="AK144" s="16"/>
    </row>
    <row r="145" spans="33:37" x14ac:dyDescent="0.25">
      <c r="AG145" s="15" t="s">
        <v>232</v>
      </c>
      <c r="AH145">
        <v>96</v>
      </c>
      <c r="AI145" s="11"/>
      <c r="AJ145" s="16"/>
      <c r="AK145" s="16"/>
    </row>
    <row r="146" spans="33:37" x14ac:dyDescent="0.25">
      <c r="AG146" s="15" t="s">
        <v>232</v>
      </c>
      <c r="AH146">
        <v>16</v>
      </c>
      <c r="AI146" s="11"/>
      <c r="AJ146" s="16"/>
      <c r="AK146" s="16"/>
    </row>
    <row r="147" spans="33:37" x14ac:dyDescent="0.25">
      <c r="AG147" s="15" t="s">
        <v>232</v>
      </c>
      <c r="AH147">
        <v>47</v>
      </c>
      <c r="AI147" s="11"/>
      <c r="AJ147" s="16"/>
      <c r="AK147" s="16"/>
    </row>
    <row r="148" spans="33:37" x14ac:dyDescent="0.25">
      <c r="AG148" s="15" t="s">
        <v>232</v>
      </c>
      <c r="AH148">
        <v>47</v>
      </c>
      <c r="AI148" s="11"/>
      <c r="AJ148" s="16"/>
      <c r="AK148" s="16"/>
    </row>
    <row r="149" spans="33:37" x14ac:dyDescent="0.25">
      <c r="AG149" s="15" t="s">
        <v>232</v>
      </c>
      <c r="AH149">
        <v>15</v>
      </c>
      <c r="AI149" s="11"/>
      <c r="AJ149" s="16"/>
      <c r="AK149" s="16"/>
    </row>
    <row r="150" spans="33:37" x14ac:dyDescent="0.25">
      <c r="AG150" s="15" t="s">
        <v>232</v>
      </c>
      <c r="AH150">
        <v>103</v>
      </c>
      <c r="AI150" s="11"/>
      <c r="AJ150" s="16"/>
      <c r="AK150" s="16"/>
    </row>
    <row r="151" spans="33:37" x14ac:dyDescent="0.25">
      <c r="AG151" s="15" t="s">
        <v>232</v>
      </c>
      <c r="AH151">
        <v>47</v>
      </c>
      <c r="AI151" s="11"/>
      <c r="AJ151" s="16"/>
      <c r="AK151" s="16"/>
    </row>
    <row r="152" spans="33:37" x14ac:dyDescent="0.25">
      <c r="AG152" s="15" t="s">
        <v>232</v>
      </c>
      <c r="AH152">
        <v>28</v>
      </c>
      <c r="AI152" s="11"/>
      <c r="AJ152" s="16"/>
      <c r="AK152" s="16"/>
    </row>
    <row r="153" spans="33:37" x14ac:dyDescent="0.25">
      <c r="AG153" s="15" t="s">
        <v>232</v>
      </c>
      <c r="AH153">
        <v>31</v>
      </c>
      <c r="AI153" s="11"/>
      <c r="AJ153" s="16"/>
      <c r="AK153" s="16"/>
    </row>
    <row r="154" spans="33:37" x14ac:dyDescent="0.25">
      <c r="AG154" s="15" t="s">
        <v>37</v>
      </c>
      <c r="AH154">
        <v>1</v>
      </c>
      <c r="AI154" s="11"/>
      <c r="AJ154" s="16"/>
      <c r="AK154" s="16"/>
    </row>
    <row r="155" spans="33:37" x14ac:dyDescent="0.25">
      <c r="AG155" s="15" t="s">
        <v>37</v>
      </c>
      <c r="AH155">
        <v>93</v>
      </c>
      <c r="AI155" s="11"/>
      <c r="AJ155" s="16"/>
      <c r="AK155" s="16"/>
    </row>
    <row r="156" spans="33:37" x14ac:dyDescent="0.25">
      <c r="AG156" s="15" t="s">
        <v>37</v>
      </c>
      <c r="AH156">
        <v>58</v>
      </c>
      <c r="AI156" s="11"/>
      <c r="AJ156" s="16"/>
      <c r="AK156" s="16"/>
    </row>
    <row r="157" spans="33:37" x14ac:dyDescent="0.25">
      <c r="AG157" s="15" t="s">
        <v>37</v>
      </c>
      <c r="AH157">
        <v>236</v>
      </c>
      <c r="AI157" s="11"/>
      <c r="AJ157" s="16"/>
      <c r="AK157" s="16"/>
    </row>
    <row r="158" spans="33:37" x14ac:dyDescent="0.25">
      <c r="AG158" s="15" t="s">
        <v>37</v>
      </c>
      <c r="AH158">
        <v>62</v>
      </c>
      <c r="AI158" s="11"/>
      <c r="AJ158" s="16"/>
      <c r="AK158" s="16"/>
    </row>
    <row r="159" spans="33:37" x14ac:dyDescent="0.25">
      <c r="AG159" s="15" t="s">
        <v>37</v>
      </c>
      <c r="AH159">
        <v>47</v>
      </c>
      <c r="AI159" s="11"/>
      <c r="AJ159" s="16"/>
      <c r="AK159" s="16"/>
    </row>
    <row r="160" spans="33:37" x14ac:dyDescent="0.25">
      <c r="AG160" s="15"/>
      <c r="AH160" s="17"/>
      <c r="AI160" s="11"/>
      <c r="AJ160" s="16"/>
      <c r="AK160" s="16"/>
    </row>
    <row r="161" spans="33:37" x14ac:dyDescent="0.25">
      <c r="AG161" s="15"/>
      <c r="AH161" s="17"/>
      <c r="AI161" s="11"/>
      <c r="AJ161" s="16"/>
      <c r="AK161" s="16"/>
    </row>
    <row r="162" spans="33:37" x14ac:dyDescent="0.25">
      <c r="AG162" s="15"/>
      <c r="AH162" s="17"/>
      <c r="AI162" s="11"/>
      <c r="AJ162" s="16"/>
      <c r="AK162" s="16"/>
    </row>
    <row r="163" spans="33:37" x14ac:dyDescent="0.25">
      <c r="AG163" s="15"/>
      <c r="AH163" s="17"/>
      <c r="AI163" s="11"/>
      <c r="AJ163" s="16"/>
      <c r="AK163" s="16"/>
    </row>
    <row r="164" spans="33:37" x14ac:dyDescent="0.25">
      <c r="AG164" s="15"/>
      <c r="AH164" s="17"/>
      <c r="AI164" s="11"/>
      <c r="AJ164" s="16"/>
      <c r="AK164" s="16"/>
    </row>
    <row r="165" spans="33:37" x14ac:dyDescent="0.25">
      <c r="AG165" s="15"/>
      <c r="AH165" s="17"/>
      <c r="AI165" s="11"/>
      <c r="AJ165" s="16"/>
      <c r="AK165" s="16"/>
    </row>
    <row r="166" spans="33:37" x14ac:dyDescent="0.25">
      <c r="AG166" s="15"/>
      <c r="AH166" s="17"/>
      <c r="AI166" s="11"/>
      <c r="AJ166" s="16"/>
      <c r="AK166" s="16"/>
    </row>
    <row r="167" spans="33:37" x14ac:dyDescent="0.25">
      <c r="AG167" s="15"/>
      <c r="AH167" s="17"/>
      <c r="AI167" s="11"/>
      <c r="AJ167" s="16"/>
      <c r="AK167" s="16"/>
    </row>
    <row r="168" spans="33:37" x14ac:dyDescent="0.25">
      <c r="AG168" s="15"/>
      <c r="AH168" s="17"/>
      <c r="AI168" s="11"/>
      <c r="AJ168" s="16"/>
      <c r="AK168" s="16"/>
    </row>
    <row r="169" spans="33:37" x14ac:dyDescent="0.25">
      <c r="AG169" s="15"/>
      <c r="AH169" s="17"/>
      <c r="AI169" s="11"/>
      <c r="AJ169" s="16"/>
      <c r="AK169" s="16"/>
    </row>
    <row r="170" spans="33:37" x14ac:dyDescent="0.25">
      <c r="AG170" s="15"/>
      <c r="AH170" s="17"/>
      <c r="AI170" s="11"/>
      <c r="AJ170" s="16"/>
      <c r="AK170" s="16"/>
    </row>
    <row r="171" spans="33:37" x14ac:dyDescent="0.25">
      <c r="AG171" s="15"/>
      <c r="AH171" s="17"/>
      <c r="AI171" s="11"/>
      <c r="AJ171" s="16"/>
      <c r="AK171" s="16"/>
    </row>
    <row r="172" spans="33:37" x14ac:dyDescent="0.25">
      <c r="AG172" s="15"/>
      <c r="AH172" s="17"/>
      <c r="AI172" s="11"/>
      <c r="AJ172" s="16"/>
      <c r="AK172" s="16"/>
    </row>
    <row r="173" spans="33:37" x14ac:dyDescent="0.25">
      <c r="AG173" s="15"/>
      <c r="AH173" s="17"/>
      <c r="AI173" s="11"/>
      <c r="AJ173" s="16"/>
      <c r="AK173" s="16"/>
    </row>
    <row r="174" spans="33:37" x14ac:dyDescent="0.25">
      <c r="AG174" s="15"/>
      <c r="AH174" s="17"/>
      <c r="AI174" s="11"/>
      <c r="AJ174" s="16"/>
      <c r="AK174" s="16"/>
    </row>
    <row r="175" spans="33:37" x14ac:dyDescent="0.25">
      <c r="AG175" s="15"/>
      <c r="AH175" s="17"/>
      <c r="AI175" s="11"/>
      <c r="AJ175" s="16"/>
      <c r="AK175" s="16"/>
    </row>
    <row r="176" spans="33:37" x14ac:dyDescent="0.25">
      <c r="AG176" s="15"/>
      <c r="AH176" s="17"/>
      <c r="AI176" s="11"/>
      <c r="AJ176" s="16"/>
      <c r="AK176" s="16"/>
    </row>
    <row r="177" spans="33:37" x14ac:dyDescent="0.25">
      <c r="AG177" s="15"/>
      <c r="AH177" s="17"/>
      <c r="AI177" s="11"/>
      <c r="AJ177" s="16"/>
      <c r="AK177" s="16"/>
    </row>
    <row r="178" spans="33:37" x14ac:dyDescent="0.25">
      <c r="AG178" s="15"/>
      <c r="AH178" s="17"/>
      <c r="AI178" s="11"/>
      <c r="AJ178" s="16"/>
      <c r="AK178" s="16"/>
    </row>
    <row r="179" spans="33:37" x14ac:dyDescent="0.25">
      <c r="AG179" s="15"/>
      <c r="AH179" s="17"/>
      <c r="AI179" s="11"/>
      <c r="AJ179" s="16"/>
      <c r="AK179" s="16"/>
    </row>
    <row r="180" spans="33:37" x14ac:dyDescent="0.25">
      <c r="AG180" s="15"/>
      <c r="AH180" s="17"/>
      <c r="AI180" s="11"/>
      <c r="AJ180" s="16"/>
      <c r="AK180" s="16"/>
    </row>
    <row r="181" spans="33:37" x14ac:dyDescent="0.25">
      <c r="AG181" s="15"/>
      <c r="AH181" s="17"/>
      <c r="AI181" s="11"/>
      <c r="AJ181" s="16"/>
      <c r="AK181" s="16"/>
    </row>
    <row r="182" spans="33:37" x14ac:dyDescent="0.25">
      <c r="AG182" s="86" t="s">
        <v>210</v>
      </c>
      <c r="AH182" s="86" t="s">
        <v>22</v>
      </c>
      <c r="AI182" s="11"/>
      <c r="AJ182" s="16"/>
      <c r="AK182" s="16"/>
    </row>
    <row r="183" spans="33:37" x14ac:dyDescent="0.25">
      <c r="AG183" s="15" t="s">
        <v>207</v>
      </c>
      <c r="AH183">
        <v>10</v>
      </c>
      <c r="AI183" s="11"/>
      <c r="AJ183" s="16"/>
      <c r="AK183" s="16"/>
    </row>
    <row r="184" spans="33:37" x14ac:dyDescent="0.25">
      <c r="AG184" s="15" t="s">
        <v>207</v>
      </c>
      <c r="AH184">
        <v>14</v>
      </c>
      <c r="AI184" s="11"/>
      <c r="AJ184" s="16"/>
      <c r="AK184" s="16"/>
    </row>
    <row r="185" spans="33:37" x14ac:dyDescent="0.25">
      <c r="AG185" s="15" t="s">
        <v>207</v>
      </c>
      <c r="AH185">
        <v>14</v>
      </c>
      <c r="AI185" s="11"/>
      <c r="AJ185" s="16"/>
      <c r="AK185" s="16"/>
    </row>
    <row r="186" spans="33:37" x14ac:dyDescent="0.25">
      <c r="AG186" s="15" t="s">
        <v>207</v>
      </c>
      <c r="AH186">
        <v>157</v>
      </c>
      <c r="AI186" s="11"/>
      <c r="AJ186" s="16"/>
      <c r="AK186" s="16"/>
    </row>
    <row r="187" spans="33:37" x14ac:dyDescent="0.25">
      <c r="AG187" s="15" t="s">
        <v>29</v>
      </c>
      <c r="AH187">
        <v>3</v>
      </c>
      <c r="AI187" s="11"/>
      <c r="AJ187" s="16"/>
      <c r="AK187" s="16"/>
    </row>
    <row r="188" spans="33:37" x14ac:dyDescent="0.25">
      <c r="AG188" s="15" t="s">
        <v>29</v>
      </c>
      <c r="AH188">
        <v>8</v>
      </c>
      <c r="AI188" s="11"/>
      <c r="AJ188" s="16"/>
      <c r="AK188" s="16"/>
    </row>
    <row r="189" spans="33:37" x14ac:dyDescent="0.25">
      <c r="AG189" s="15" t="s">
        <v>29</v>
      </c>
      <c r="AH189">
        <v>6</v>
      </c>
      <c r="AI189" s="11"/>
      <c r="AJ189" s="16"/>
      <c r="AK189" s="16"/>
    </row>
    <row r="190" spans="33:37" x14ac:dyDescent="0.25">
      <c r="AG190" s="15" t="s">
        <v>29</v>
      </c>
      <c r="AH190">
        <v>5</v>
      </c>
      <c r="AI190" s="11"/>
      <c r="AJ190" s="16"/>
      <c r="AK190" s="16"/>
    </row>
    <row r="191" spans="33:37" x14ac:dyDescent="0.25">
      <c r="AG191" s="15" t="s">
        <v>208</v>
      </c>
      <c r="AH191">
        <v>78</v>
      </c>
      <c r="AI191" s="11"/>
      <c r="AJ191" s="16"/>
      <c r="AK191" s="16"/>
    </row>
    <row r="192" spans="33:37" x14ac:dyDescent="0.25">
      <c r="AG192" s="15" t="s">
        <v>208</v>
      </c>
      <c r="AH192">
        <v>4</v>
      </c>
      <c r="AI192" s="11"/>
      <c r="AJ192" s="16"/>
      <c r="AK192" s="16"/>
    </row>
    <row r="193" spans="33:37" x14ac:dyDescent="0.25">
      <c r="AG193" s="15" t="s">
        <v>208</v>
      </c>
      <c r="AH193">
        <v>134</v>
      </c>
      <c r="AI193" s="11"/>
      <c r="AJ193" s="16"/>
      <c r="AK193" s="16"/>
    </row>
    <row r="194" spans="33:37" x14ac:dyDescent="0.25">
      <c r="AG194" s="15" t="s">
        <v>208</v>
      </c>
      <c r="AH194">
        <v>12</v>
      </c>
      <c r="AI194" s="11"/>
      <c r="AJ194" s="16"/>
      <c r="AK194" s="16"/>
    </row>
    <row r="195" spans="33:37" x14ac:dyDescent="0.25">
      <c r="AG195" s="15" t="s">
        <v>208</v>
      </c>
      <c r="AH195">
        <v>4</v>
      </c>
      <c r="AI195" s="11"/>
      <c r="AJ195" s="16"/>
      <c r="AK195" s="16"/>
    </row>
    <row r="196" spans="33:37" x14ac:dyDescent="0.25">
      <c r="AG196" s="15" t="s">
        <v>208</v>
      </c>
      <c r="AH196">
        <v>78</v>
      </c>
      <c r="AI196" s="11"/>
      <c r="AJ196" s="16"/>
      <c r="AK196" s="16"/>
    </row>
    <row r="197" spans="33:37" x14ac:dyDescent="0.25">
      <c r="AG197" s="15" t="s">
        <v>208</v>
      </c>
      <c r="AH197">
        <v>77</v>
      </c>
      <c r="AI197" s="11"/>
      <c r="AJ197" s="16"/>
      <c r="AK197" s="16"/>
    </row>
    <row r="198" spans="33:37" x14ac:dyDescent="0.25">
      <c r="AG198" s="15"/>
      <c r="AH198" s="17"/>
      <c r="AI198" s="11"/>
      <c r="AJ198" s="16"/>
      <c r="AK198" s="16"/>
    </row>
    <row r="199" spans="33:37" x14ac:dyDescent="0.25">
      <c r="AG199" s="15"/>
      <c r="AH199" s="17"/>
      <c r="AI199" s="11"/>
      <c r="AJ199" s="16"/>
      <c r="AK199" s="16"/>
    </row>
    <row r="200" spans="33:37" x14ac:dyDescent="0.25">
      <c r="AG200" s="15"/>
      <c r="AH200" s="17"/>
      <c r="AI200" s="11"/>
      <c r="AJ200" s="16"/>
      <c r="AK200" s="16"/>
    </row>
    <row r="201" spans="33:37" x14ac:dyDescent="0.25">
      <c r="AG201" s="15"/>
      <c r="AH201" s="17"/>
      <c r="AI201" s="11"/>
      <c r="AJ201" s="16"/>
      <c r="AK201" s="16"/>
    </row>
    <row r="202" spans="33:37" x14ac:dyDescent="0.25">
      <c r="AG202" s="15"/>
      <c r="AH202" s="17"/>
      <c r="AI202" s="11"/>
      <c r="AJ202" s="16"/>
      <c r="AK202" s="16"/>
    </row>
    <row r="203" spans="33:37" x14ac:dyDescent="0.25">
      <c r="AG203" s="15"/>
      <c r="AH203" s="17"/>
      <c r="AI203" s="11"/>
      <c r="AJ203" s="16"/>
      <c r="AK203" s="16"/>
    </row>
    <row r="204" spans="33:37" x14ac:dyDescent="0.25">
      <c r="AG204" s="15"/>
      <c r="AH204" s="17"/>
      <c r="AI204" s="11"/>
      <c r="AJ204" s="16"/>
      <c r="AK204" s="16"/>
    </row>
    <row r="205" spans="33:37" x14ac:dyDescent="0.25">
      <c r="AG205" s="11"/>
      <c r="AH205" s="17"/>
      <c r="AI205" s="11"/>
      <c r="AJ205" s="16"/>
      <c r="AK205" s="16"/>
    </row>
    <row r="206" spans="33:37" x14ac:dyDescent="0.25">
      <c r="AG206" s="11"/>
      <c r="AI206" s="11"/>
      <c r="AJ206" s="16"/>
      <c r="AK206" s="16"/>
    </row>
    <row r="207" spans="33:37" x14ac:dyDescent="0.25">
      <c r="AG207" s="11"/>
      <c r="AI207" s="11"/>
      <c r="AJ207" s="16"/>
      <c r="AK207" s="16"/>
    </row>
    <row r="208" spans="33:37" x14ac:dyDescent="0.25">
      <c r="AG208" s="11"/>
      <c r="AI208" s="11"/>
      <c r="AJ208" s="16"/>
      <c r="AK208" s="16"/>
    </row>
    <row r="209" spans="35:37" x14ac:dyDescent="0.25">
      <c r="AI209" s="11"/>
      <c r="AJ209" s="16"/>
      <c r="AK209" s="16"/>
    </row>
    <row r="210" spans="35:37" x14ac:dyDescent="0.25">
      <c r="AI210" s="11"/>
      <c r="AJ210" s="16"/>
      <c r="AK210" s="16"/>
    </row>
    <row r="211" spans="35:37" x14ac:dyDescent="0.25">
      <c r="AI211" s="11"/>
      <c r="AJ211" s="16"/>
      <c r="AK211" s="16"/>
    </row>
    <row r="212" spans="35:37" x14ac:dyDescent="0.25">
      <c r="AI212" s="11"/>
      <c r="AJ212" s="16"/>
      <c r="AK212" s="16"/>
    </row>
    <row r="213" spans="35:37" x14ac:dyDescent="0.25">
      <c r="AI213" s="11"/>
      <c r="AJ213" s="16"/>
      <c r="AK213" s="16"/>
    </row>
    <row r="214" spans="35:37" x14ac:dyDescent="0.25">
      <c r="AI214" s="11"/>
      <c r="AJ214" s="16"/>
      <c r="AK214" s="16"/>
    </row>
    <row r="215" spans="35:37" x14ac:dyDescent="0.25">
      <c r="AI215" s="11"/>
      <c r="AJ215" s="16"/>
      <c r="AK215" s="16"/>
    </row>
    <row r="216" spans="35:37" x14ac:dyDescent="0.25">
      <c r="AI216" s="11"/>
      <c r="AJ216" s="16"/>
      <c r="AK216" s="16"/>
    </row>
    <row r="217" spans="35:37" x14ac:dyDescent="0.25">
      <c r="AI217" s="11"/>
      <c r="AJ217" s="16"/>
      <c r="AK217" s="16"/>
    </row>
    <row r="218" spans="35:37" x14ac:dyDescent="0.25">
      <c r="AI218" s="11"/>
    </row>
    <row r="219" spans="35:37" x14ac:dyDescent="0.25">
      <c r="AI219" s="11"/>
    </row>
    <row r="220" spans="35:37" x14ac:dyDescent="0.25">
      <c r="AI220" s="11"/>
    </row>
    <row r="221" spans="35:37" x14ac:dyDescent="0.25">
      <c r="AI221" s="11"/>
    </row>
    <row r="222" spans="35:37" x14ac:dyDescent="0.25">
      <c r="AI222" s="11"/>
    </row>
    <row r="223" spans="35:37" x14ac:dyDescent="0.25">
      <c r="AI223" s="11"/>
    </row>
    <row r="224" spans="35:37" x14ac:dyDescent="0.25">
      <c r="AI224" s="11"/>
    </row>
    <row r="225" spans="35:35" x14ac:dyDescent="0.25">
      <c r="AI225" s="11"/>
    </row>
    <row r="226" spans="35:35" x14ac:dyDescent="0.25">
      <c r="AI226" s="11"/>
    </row>
    <row r="227" spans="35:35" x14ac:dyDescent="0.25">
      <c r="AI227" s="11"/>
    </row>
    <row r="228" spans="35:35" x14ac:dyDescent="0.25">
      <c r="AI228" s="11"/>
    </row>
    <row r="229" spans="35:35" x14ac:dyDescent="0.25">
      <c r="AI229" s="11"/>
    </row>
    <row r="230" spans="35:35" x14ac:dyDescent="0.25">
      <c r="AI230" s="11"/>
    </row>
    <row r="231" spans="35:35" x14ac:dyDescent="0.25">
      <c r="AI231" s="11"/>
    </row>
    <row r="232" spans="35:35" x14ac:dyDescent="0.25">
      <c r="AI232" s="11"/>
    </row>
    <row r="233" spans="35:35" x14ac:dyDescent="0.25">
      <c r="AI233" s="11"/>
    </row>
    <row r="234" spans="35:35" x14ac:dyDescent="0.25">
      <c r="AI234" s="11"/>
    </row>
    <row r="235" spans="35:35" x14ac:dyDescent="0.25">
      <c r="AI235" s="11"/>
    </row>
    <row r="236" spans="35:35" x14ac:dyDescent="0.25">
      <c r="AI236" s="11"/>
    </row>
    <row r="237" spans="35:35" x14ac:dyDescent="0.25">
      <c r="AI237" s="11"/>
    </row>
    <row r="238" spans="35:35" x14ac:dyDescent="0.25">
      <c r="AI238" s="11"/>
    </row>
    <row r="239" spans="35:35" x14ac:dyDescent="0.25">
      <c r="AI239" s="1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8"/>
  <sheetViews>
    <sheetView workbookViewId="0">
      <selection activeCell="A132" sqref="A132"/>
    </sheetView>
  </sheetViews>
  <sheetFormatPr defaultRowHeight="15" x14ac:dyDescent="0.25"/>
  <cols>
    <col min="1" max="1" width="61.140625" customWidth="1"/>
    <col min="9" max="9" width="17.85546875" customWidth="1"/>
    <col min="11" max="11" width="11.140625" customWidth="1"/>
  </cols>
  <sheetData>
    <row r="1" spans="1:16" ht="15.75" x14ac:dyDescent="0.25">
      <c r="A1" s="26" t="s">
        <v>226</v>
      </c>
    </row>
    <row r="2" spans="1:16" x14ac:dyDescent="0.25">
      <c r="A2" s="19" t="s">
        <v>144</v>
      </c>
    </row>
    <row r="3" spans="1:16" x14ac:dyDescent="0.25">
      <c r="A3" s="19" t="s">
        <v>222</v>
      </c>
    </row>
    <row r="6" spans="1:16" ht="36.75" customHeight="1" x14ac:dyDescent="0.25">
      <c r="A6" s="57"/>
      <c r="B6" s="57" t="s">
        <v>91</v>
      </c>
      <c r="C6" s="57" t="s">
        <v>92</v>
      </c>
      <c r="D6" s="57" t="s">
        <v>93</v>
      </c>
      <c r="E6" s="57" t="s">
        <v>161</v>
      </c>
      <c r="F6" s="57">
        <v>2025</v>
      </c>
      <c r="L6" t="s">
        <v>195</v>
      </c>
      <c r="M6" t="s">
        <v>196</v>
      </c>
    </row>
    <row r="7" spans="1:16" ht="15.75" x14ac:dyDescent="0.25">
      <c r="A7" s="11" t="s">
        <v>194</v>
      </c>
      <c r="B7" s="105">
        <v>83</v>
      </c>
      <c r="C7" s="105">
        <v>116</v>
      </c>
      <c r="D7" s="105">
        <v>134</v>
      </c>
      <c r="E7" s="105">
        <v>121</v>
      </c>
      <c r="F7" s="2">
        <f>SUM(F9:F48)</f>
        <v>197</v>
      </c>
      <c r="K7" s="57" t="s">
        <v>91</v>
      </c>
      <c r="L7" s="11">
        <v>83</v>
      </c>
      <c r="M7" s="11">
        <v>19</v>
      </c>
      <c r="N7" s="11"/>
      <c r="O7" s="11"/>
    </row>
    <row r="8" spans="1:16" ht="15.75" x14ac:dyDescent="0.25">
      <c r="A8" s="58" t="s">
        <v>24</v>
      </c>
      <c r="B8" s="58">
        <f>SUM(B9:B14)</f>
        <v>8</v>
      </c>
      <c r="C8" s="58">
        <f t="shared" ref="C8:E8" si="0">SUM(C9:C14)</f>
        <v>19</v>
      </c>
      <c r="D8" s="58">
        <f>SUM(D9:D14)</f>
        <v>17</v>
      </c>
      <c r="E8" s="58">
        <f t="shared" si="0"/>
        <v>23</v>
      </c>
      <c r="F8" s="58">
        <f>SUM(F9:F14)</f>
        <v>15</v>
      </c>
      <c r="K8" s="57" t="s">
        <v>92</v>
      </c>
      <c r="L8" s="11">
        <v>116</v>
      </c>
      <c r="M8" s="11">
        <v>12</v>
      </c>
    </row>
    <row r="9" spans="1:16" ht="15.75" x14ac:dyDescent="0.25">
      <c r="A9" s="4" t="s">
        <v>162</v>
      </c>
      <c r="B9" s="4">
        <v>1</v>
      </c>
      <c r="C9" s="4">
        <v>4</v>
      </c>
      <c r="D9" s="4">
        <v>3</v>
      </c>
      <c r="E9" s="4">
        <v>3</v>
      </c>
      <c r="F9" s="4">
        <v>1</v>
      </c>
      <c r="K9" s="57" t="s">
        <v>93</v>
      </c>
      <c r="L9" s="11">
        <v>134</v>
      </c>
      <c r="M9" s="11">
        <v>4</v>
      </c>
      <c r="P9" s="50"/>
    </row>
    <row r="10" spans="1:16" ht="15.75" x14ac:dyDescent="0.25">
      <c r="A10" s="4" t="s">
        <v>163</v>
      </c>
      <c r="B10" s="4"/>
      <c r="C10" s="4">
        <v>5</v>
      </c>
      <c r="D10" s="4"/>
      <c r="E10" s="4">
        <v>3</v>
      </c>
      <c r="F10" s="4"/>
      <c r="K10" s="57" t="s">
        <v>161</v>
      </c>
      <c r="L10" s="11">
        <v>121</v>
      </c>
      <c r="M10" s="11">
        <v>7</v>
      </c>
      <c r="P10" s="11"/>
    </row>
    <row r="11" spans="1:16" ht="15.75" x14ac:dyDescent="0.25">
      <c r="A11" s="4" t="s">
        <v>164</v>
      </c>
      <c r="B11" s="4"/>
      <c r="C11" s="4"/>
      <c r="D11" s="4"/>
      <c r="E11" s="4">
        <v>5</v>
      </c>
      <c r="F11" s="4"/>
      <c r="K11" s="57">
        <v>2025</v>
      </c>
      <c r="L11" s="11">
        <v>106</v>
      </c>
      <c r="M11" s="11">
        <v>1</v>
      </c>
      <c r="N11" s="11"/>
      <c r="O11" s="11"/>
    </row>
    <row r="12" spans="1:16" x14ac:dyDescent="0.25">
      <c r="A12" s="4" t="s">
        <v>224</v>
      </c>
      <c r="B12" s="4">
        <v>2</v>
      </c>
      <c r="C12" s="4">
        <v>5</v>
      </c>
      <c r="D12" s="4">
        <v>11</v>
      </c>
      <c r="E12" s="4">
        <v>6</v>
      </c>
      <c r="F12" s="4">
        <v>8</v>
      </c>
      <c r="L12" s="11"/>
      <c r="M12" s="11"/>
      <c r="N12" s="11"/>
      <c r="O12" s="11"/>
    </row>
    <row r="13" spans="1:16" x14ac:dyDescent="0.25">
      <c r="A13" s="4" t="s">
        <v>166</v>
      </c>
      <c r="B13" s="4">
        <v>2</v>
      </c>
      <c r="C13" s="4">
        <v>3</v>
      </c>
      <c r="D13" s="4">
        <v>1</v>
      </c>
      <c r="E13" s="4">
        <v>2</v>
      </c>
      <c r="F13" s="4"/>
      <c r="L13" s="11"/>
      <c r="M13" s="11"/>
      <c r="N13" s="11"/>
      <c r="O13" s="11"/>
    </row>
    <row r="14" spans="1:16" x14ac:dyDescent="0.25">
      <c r="A14" s="4" t="s">
        <v>167</v>
      </c>
      <c r="B14" s="4">
        <v>3</v>
      </c>
      <c r="C14" s="4">
        <v>2</v>
      </c>
      <c r="D14" s="4">
        <v>2</v>
      </c>
      <c r="E14" s="4">
        <v>4</v>
      </c>
      <c r="F14" s="4">
        <v>6</v>
      </c>
      <c r="L14" s="11"/>
      <c r="M14" s="11"/>
      <c r="N14" s="11"/>
      <c r="O14" s="11"/>
    </row>
    <row r="15" spans="1:16" x14ac:dyDescent="0.25">
      <c r="A15" s="58" t="s">
        <v>25</v>
      </c>
      <c r="B15" s="58">
        <f>SUM(B16:B27)</f>
        <v>33</v>
      </c>
      <c r="C15" s="58">
        <f>SUM(C16:C27)</f>
        <v>42</v>
      </c>
      <c r="D15" s="58">
        <f>SUM(D16:D27)</f>
        <v>59</v>
      </c>
      <c r="E15" s="58">
        <f>SUM(E16:E27)</f>
        <v>46</v>
      </c>
      <c r="F15" s="58">
        <f t="shared" ref="F15" si="1">SUM(F16:F27)</f>
        <v>35</v>
      </c>
      <c r="L15" s="11"/>
      <c r="M15" s="11"/>
      <c r="N15" s="11"/>
      <c r="O15" s="11"/>
    </row>
    <row r="16" spans="1:16" x14ac:dyDescent="0.25">
      <c r="A16" s="4" t="s">
        <v>186</v>
      </c>
      <c r="B16" s="4">
        <v>1</v>
      </c>
      <c r="C16" s="4">
        <v>3</v>
      </c>
      <c r="D16" s="4">
        <v>2</v>
      </c>
      <c r="E16" s="4">
        <v>6</v>
      </c>
      <c r="F16" s="4"/>
      <c r="L16" s="11"/>
      <c r="M16" s="11"/>
      <c r="N16" s="11"/>
      <c r="O16" s="11"/>
    </row>
    <row r="17" spans="1:16" x14ac:dyDescent="0.25">
      <c r="A17" s="4" t="s">
        <v>225</v>
      </c>
      <c r="B17" s="4">
        <v>4</v>
      </c>
      <c r="C17" s="4">
        <v>4</v>
      </c>
      <c r="D17" s="4">
        <v>2</v>
      </c>
      <c r="E17" s="4">
        <v>4</v>
      </c>
      <c r="F17" s="4">
        <v>4</v>
      </c>
      <c r="L17" s="11"/>
      <c r="M17" s="11"/>
      <c r="N17" s="11"/>
      <c r="O17" s="11"/>
    </row>
    <row r="18" spans="1:16" x14ac:dyDescent="0.25">
      <c r="A18" s="4" t="s">
        <v>168</v>
      </c>
      <c r="B18" s="4">
        <v>3</v>
      </c>
      <c r="C18" s="4">
        <v>5</v>
      </c>
      <c r="D18" s="4">
        <v>5</v>
      </c>
      <c r="E18" s="4">
        <v>4</v>
      </c>
      <c r="F18" s="4"/>
      <c r="L18" s="11"/>
      <c r="M18" s="11"/>
      <c r="N18" s="11"/>
      <c r="O18" s="11"/>
    </row>
    <row r="19" spans="1:16" x14ac:dyDescent="0.25">
      <c r="A19" s="4" t="s">
        <v>169</v>
      </c>
      <c r="B19" s="4">
        <v>5</v>
      </c>
      <c r="C19" s="4">
        <v>4</v>
      </c>
      <c r="D19" s="4">
        <v>10</v>
      </c>
      <c r="E19" s="4">
        <v>4</v>
      </c>
      <c r="F19" s="4">
        <v>5</v>
      </c>
      <c r="L19" s="11"/>
      <c r="M19" s="11"/>
      <c r="N19" s="11"/>
      <c r="O19" s="11"/>
    </row>
    <row r="20" spans="1:16" x14ac:dyDescent="0.25">
      <c r="A20" s="4" t="s">
        <v>223</v>
      </c>
      <c r="B20" s="4">
        <v>3</v>
      </c>
      <c r="C20" s="4">
        <v>4</v>
      </c>
      <c r="D20" s="4">
        <v>3</v>
      </c>
      <c r="E20" s="4">
        <v>2</v>
      </c>
      <c r="F20" s="4">
        <v>2</v>
      </c>
      <c r="L20" s="11"/>
      <c r="M20" s="11"/>
      <c r="N20" s="11"/>
      <c r="O20" s="11"/>
    </row>
    <row r="21" spans="1:16" x14ac:dyDescent="0.25">
      <c r="A21" s="4" t="s">
        <v>171</v>
      </c>
      <c r="B21" s="4">
        <v>5</v>
      </c>
      <c r="C21" s="4">
        <v>7</v>
      </c>
      <c r="D21" s="4">
        <v>9</v>
      </c>
      <c r="E21" s="4">
        <v>2</v>
      </c>
      <c r="F21" s="4">
        <v>3</v>
      </c>
      <c r="K21" s="11"/>
      <c r="L21" s="11"/>
      <c r="M21" s="11"/>
      <c r="N21" s="11"/>
      <c r="O21" s="11"/>
    </row>
    <row r="22" spans="1:16" x14ac:dyDescent="0.25">
      <c r="A22" s="4" t="s">
        <v>172</v>
      </c>
      <c r="B22" s="4">
        <v>4</v>
      </c>
      <c r="C22" s="4">
        <v>3</v>
      </c>
      <c r="D22" s="4">
        <v>5</v>
      </c>
      <c r="E22" s="4">
        <v>7</v>
      </c>
      <c r="F22" s="4">
        <v>4</v>
      </c>
      <c r="O22" s="11"/>
    </row>
    <row r="23" spans="1:16" x14ac:dyDescent="0.25">
      <c r="A23" s="4" t="s">
        <v>187</v>
      </c>
      <c r="B23" s="4">
        <v>1</v>
      </c>
      <c r="C23" s="4">
        <v>3</v>
      </c>
      <c r="D23" s="4">
        <v>5</v>
      </c>
      <c r="E23" s="4">
        <v>6</v>
      </c>
      <c r="F23" s="4">
        <v>6</v>
      </c>
      <c r="O23" s="11"/>
    </row>
    <row r="24" spans="1:16" x14ac:dyDescent="0.25">
      <c r="A24" s="4" t="s">
        <v>173</v>
      </c>
      <c r="B24" s="4">
        <v>1</v>
      </c>
      <c r="C24" s="4">
        <v>1</v>
      </c>
      <c r="D24" s="4">
        <v>1</v>
      </c>
      <c r="E24" s="4">
        <v>1</v>
      </c>
      <c r="F24" s="4"/>
      <c r="O24" s="11"/>
      <c r="P24" s="11"/>
    </row>
    <row r="25" spans="1:16" x14ac:dyDescent="0.25">
      <c r="A25" s="4" t="s">
        <v>23</v>
      </c>
      <c r="B25" s="4">
        <v>4</v>
      </c>
      <c r="C25" s="4">
        <v>2</v>
      </c>
      <c r="D25" s="4">
        <v>6</v>
      </c>
      <c r="E25" s="4">
        <v>4</v>
      </c>
      <c r="F25" s="4">
        <v>3</v>
      </c>
      <c r="P25" s="11"/>
    </row>
    <row r="26" spans="1:16" x14ac:dyDescent="0.25">
      <c r="A26" s="4" t="s">
        <v>165</v>
      </c>
      <c r="B26" s="4">
        <v>2</v>
      </c>
      <c r="C26" s="4">
        <v>5</v>
      </c>
      <c r="D26" s="4">
        <v>11</v>
      </c>
      <c r="E26" s="4">
        <v>6</v>
      </c>
      <c r="F26" s="4">
        <v>8</v>
      </c>
      <c r="P26" s="11"/>
    </row>
    <row r="27" spans="1:16" x14ac:dyDescent="0.25">
      <c r="A27" s="4" t="s">
        <v>188</v>
      </c>
      <c r="B27" s="4"/>
      <c r="C27" s="4">
        <v>1</v>
      </c>
      <c r="D27" s="4"/>
      <c r="E27" s="4"/>
      <c r="F27" s="4"/>
      <c r="P27" s="11"/>
    </row>
    <row r="28" spans="1:16" x14ac:dyDescent="0.25">
      <c r="A28" s="58" t="s">
        <v>26</v>
      </c>
      <c r="B28" s="58">
        <f>SUM(B29:B39)</f>
        <v>31</v>
      </c>
      <c r="C28" s="58">
        <f t="shared" ref="C28:F28" si="2">SUM(C29:C39)</f>
        <v>33</v>
      </c>
      <c r="D28" s="58">
        <f>SUM(D29:D39)</f>
        <v>41</v>
      </c>
      <c r="E28" s="58">
        <f>SUM(E29:E39)</f>
        <v>38</v>
      </c>
      <c r="F28" s="58">
        <f t="shared" si="2"/>
        <v>41</v>
      </c>
      <c r="P28" s="11"/>
    </row>
    <row r="29" spans="1:16" x14ac:dyDescent="0.25">
      <c r="A29" s="4" t="s">
        <v>225</v>
      </c>
      <c r="B29" s="4">
        <v>4</v>
      </c>
      <c r="C29" s="4">
        <v>4</v>
      </c>
      <c r="D29" s="4">
        <v>2</v>
      </c>
      <c r="E29" s="4">
        <v>4</v>
      </c>
      <c r="F29" s="4">
        <v>4</v>
      </c>
      <c r="P29" s="11"/>
    </row>
    <row r="30" spans="1:16" x14ac:dyDescent="0.25">
      <c r="A30" s="4" t="s">
        <v>170</v>
      </c>
      <c r="B30" s="4">
        <v>3</v>
      </c>
      <c r="C30" s="4">
        <v>4</v>
      </c>
      <c r="D30" s="4">
        <v>3</v>
      </c>
      <c r="E30" s="4">
        <v>2</v>
      </c>
      <c r="F30" s="4">
        <v>2</v>
      </c>
      <c r="P30" s="11"/>
    </row>
    <row r="31" spans="1:16" x14ac:dyDescent="0.25">
      <c r="A31" s="4" t="s">
        <v>189</v>
      </c>
      <c r="B31" s="4">
        <v>1</v>
      </c>
      <c r="C31" s="4">
        <v>1</v>
      </c>
      <c r="D31" s="4">
        <v>2</v>
      </c>
      <c r="E31" s="4">
        <v>8</v>
      </c>
      <c r="F31" s="4">
        <v>3</v>
      </c>
      <c r="K31" s="11"/>
      <c r="L31" s="11"/>
      <c r="M31" s="11"/>
      <c r="N31" s="11"/>
      <c r="P31" s="11"/>
    </row>
    <row r="32" spans="1:16" x14ac:dyDescent="0.25">
      <c r="A32" s="4" t="s">
        <v>174</v>
      </c>
      <c r="B32" s="4">
        <v>4</v>
      </c>
      <c r="C32" s="4">
        <v>8</v>
      </c>
      <c r="D32" s="4">
        <v>6</v>
      </c>
      <c r="E32" s="4">
        <v>5</v>
      </c>
      <c r="F32" s="4">
        <v>9</v>
      </c>
      <c r="K32" s="11"/>
      <c r="L32" s="11"/>
      <c r="M32" s="11"/>
      <c r="N32" s="11"/>
      <c r="P32" s="11"/>
    </row>
    <row r="33" spans="1:16" x14ac:dyDescent="0.25">
      <c r="A33" s="4" t="s">
        <v>175</v>
      </c>
      <c r="B33" s="4">
        <v>4</v>
      </c>
      <c r="C33" s="4">
        <v>3</v>
      </c>
      <c r="D33" s="4">
        <v>4</v>
      </c>
      <c r="E33" s="4">
        <v>3</v>
      </c>
      <c r="F33" s="4">
        <v>3</v>
      </c>
      <c r="K33" s="11"/>
      <c r="L33" s="11"/>
      <c r="M33" s="11"/>
      <c r="N33" s="11"/>
      <c r="P33" s="11"/>
    </row>
    <row r="34" spans="1:16" x14ac:dyDescent="0.25">
      <c r="A34" s="4" t="s">
        <v>23</v>
      </c>
      <c r="B34" s="4">
        <v>4</v>
      </c>
      <c r="C34" s="4">
        <v>2</v>
      </c>
      <c r="D34" s="4">
        <v>6</v>
      </c>
      <c r="E34" s="4">
        <v>4</v>
      </c>
      <c r="F34" s="4">
        <v>3</v>
      </c>
      <c r="K34" s="11"/>
      <c r="L34" s="11"/>
      <c r="M34" s="11"/>
      <c r="N34" s="11"/>
      <c r="P34" s="11"/>
    </row>
    <row r="35" spans="1:16" x14ac:dyDescent="0.25">
      <c r="A35" s="4" t="s">
        <v>190</v>
      </c>
      <c r="B35" s="4">
        <v>2</v>
      </c>
      <c r="C35" s="4">
        <v>2</v>
      </c>
      <c r="D35" s="4">
        <v>5</v>
      </c>
      <c r="E35" s="4">
        <v>4</v>
      </c>
      <c r="F35" s="4">
        <v>6</v>
      </c>
      <c r="K35" s="11"/>
      <c r="L35" s="11"/>
      <c r="M35" s="11"/>
      <c r="N35" s="11"/>
      <c r="P35" s="11"/>
    </row>
    <row r="36" spans="1:16" x14ac:dyDescent="0.25">
      <c r="A36" s="4" t="s">
        <v>176</v>
      </c>
      <c r="B36" s="4">
        <v>1</v>
      </c>
      <c r="C36" s="4">
        <v>1</v>
      </c>
      <c r="D36" s="4">
        <v>1</v>
      </c>
      <c r="E36" s="4">
        <v>3</v>
      </c>
      <c r="F36" s="4">
        <v>1</v>
      </c>
      <c r="K36" s="11"/>
      <c r="L36" s="11"/>
      <c r="M36" s="11"/>
      <c r="N36" s="11"/>
      <c r="P36" s="11"/>
    </row>
    <row r="37" spans="1:16" x14ac:dyDescent="0.25">
      <c r="A37" s="4" t="s">
        <v>177</v>
      </c>
      <c r="B37" s="4">
        <v>5</v>
      </c>
      <c r="C37" s="4">
        <v>4</v>
      </c>
      <c r="D37" s="4">
        <v>9</v>
      </c>
      <c r="E37" s="4">
        <v>3</v>
      </c>
      <c r="F37" s="4">
        <v>4</v>
      </c>
      <c r="K37" s="11"/>
      <c r="L37" s="11"/>
      <c r="M37" s="11"/>
      <c r="N37" s="11"/>
      <c r="P37" s="11"/>
    </row>
    <row r="38" spans="1:16" x14ac:dyDescent="0.25">
      <c r="A38" s="4" t="s">
        <v>191</v>
      </c>
      <c r="B38" s="4">
        <v>1</v>
      </c>
      <c r="C38" s="4"/>
      <c r="D38" s="4"/>
      <c r="E38" s="4"/>
      <c r="F38" s="4"/>
      <c r="K38" s="11"/>
      <c r="L38" s="11"/>
      <c r="M38" s="11"/>
      <c r="N38" s="11"/>
    </row>
    <row r="39" spans="1:16" x14ac:dyDescent="0.25">
      <c r="A39" s="4" t="s">
        <v>192</v>
      </c>
      <c r="B39" s="4">
        <v>2</v>
      </c>
      <c r="C39" s="4">
        <v>4</v>
      </c>
      <c r="D39" s="4">
        <v>3</v>
      </c>
      <c r="E39" s="4">
        <v>2</v>
      </c>
      <c r="F39" s="4">
        <v>6</v>
      </c>
    </row>
    <row r="40" spans="1:16" x14ac:dyDescent="0.25">
      <c r="A40" s="58" t="s">
        <v>27</v>
      </c>
      <c r="B40" s="58">
        <f>SUM(B41:B48)</f>
        <v>15</v>
      </c>
      <c r="C40" s="58">
        <f t="shared" ref="C40:F40" si="3">SUM(C41:C48)</f>
        <v>24</v>
      </c>
      <c r="D40" s="58">
        <f>SUM(D41:D48)</f>
        <v>23</v>
      </c>
      <c r="E40" s="58">
        <f>SUM(E41:E48)</f>
        <v>18</v>
      </c>
      <c r="F40" s="58">
        <f t="shared" si="3"/>
        <v>15</v>
      </c>
    </row>
    <row r="41" spans="1:16" x14ac:dyDescent="0.25">
      <c r="A41" s="4" t="s">
        <v>178</v>
      </c>
      <c r="B41" s="4"/>
      <c r="C41" s="4"/>
      <c r="D41" s="4"/>
      <c r="E41" s="4">
        <v>5</v>
      </c>
      <c r="F41" s="4">
        <v>6</v>
      </c>
      <c r="J41" t="s">
        <v>24</v>
      </c>
      <c r="K41" t="s">
        <v>25</v>
      </c>
      <c r="L41" t="s">
        <v>26</v>
      </c>
      <c r="M41" t="s">
        <v>27</v>
      </c>
      <c r="O41" s="11"/>
    </row>
    <row r="42" spans="1:16" ht="15.75" x14ac:dyDescent="0.25">
      <c r="A42" s="4" t="s">
        <v>179</v>
      </c>
      <c r="B42" s="4"/>
      <c r="C42" s="4"/>
      <c r="D42" s="4"/>
      <c r="E42" s="4">
        <v>7</v>
      </c>
      <c r="F42" s="4">
        <v>5</v>
      </c>
      <c r="I42" s="57" t="s">
        <v>91</v>
      </c>
      <c r="J42" s="11">
        <v>8</v>
      </c>
      <c r="K42">
        <v>33</v>
      </c>
      <c r="L42">
        <v>31</v>
      </c>
      <c r="M42">
        <v>15</v>
      </c>
      <c r="O42" s="11"/>
    </row>
    <row r="43" spans="1:16" ht="15.75" x14ac:dyDescent="0.25">
      <c r="A43" s="4" t="s">
        <v>180</v>
      </c>
      <c r="B43" s="4">
        <v>3</v>
      </c>
      <c r="C43" s="4">
        <v>9</v>
      </c>
      <c r="D43" s="4">
        <v>5</v>
      </c>
      <c r="E43" s="4">
        <v>6</v>
      </c>
      <c r="F43" s="4">
        <v>4</v>
      </c>
      <c r="I43" s="57" t="s">
        <v>92</v>
      </c>
      <c r="J43" s="11">
        <v>19</v>
      </c>
      <c r="K43">
        <v>42</v>
      </c>
      <c r="L43">
        <v>33</v>
      </c>
      <c r="M43">
        <v>24</v>
      </c>
      <c r="O43" s="11"/>
    </row>
    <row r="44" spans="1:16" ht="15.75" x14ac:dyDescent="0.25">
      <c r="A44" s="4" t="s">
        <v>181</v>
      </c>
      <c r="B44" s="4"/>
      <c r="C44" s="4">
        <v>4</v>
      </c>
      <c r="D44" s="4">
        <v>4</v>
      </c>
      <c r="E44" s="4"/>
      <c r="F44" s="4"/>
      <c r="I44" s="57" t="s">
        <v>93</v>
      </c>
      <c r="J44">
        <v>17</v>
      </c>
      <c r="K44">
        <v>59</v>
      </c>
      <c r="L44">
        <v>41</v>
      </c>
      <c r="M44">
        <v>23</v>
      </c>
      <c r="O44" s="11"/>
    </row>
    <row r="45" spans="1:16" ht="15.75" x14ac:dyDescent="0.25">
      <c r="A45" s="4" t="s">
        <v>182</v>
      </c>
      <c r="B45" s="4">
        <v>3</v>
      </c>
      <c r="C45" s="4">
        <v>5</v>
      </c>
      <c r="D45" s="4">
        <v>7</v>
      </c>
      <c r="E45" s="4"/>
      <c r="F45" s="4"/>
      <c r="I45" s="57" t="s">
        <v>161</v>
      </c>
      <c r="J45">
        <v>23</v>
      </c>
      <c r="K45">
        <v>46</v>
      </c>
      <c r="L45">
        <v>38</v>
      </c>
      <c r="M45">
        <v>18</v>
      </c>
      <c r="O45" s="11"/>
    </row>
    <row r="46" spans="1:16" ht="15.75" x14ac:dyDescent="0.25">
      <c r="A46" s="4" t="s">
        <v>183</v>
      </c>
      <c r="B46" s="4">
        <v>1</v>
      </c>
      <c r="C46" s="4">
        <v>5</v>
      </c>
      <c r="D46" s="4">
        <v>2</v>
      </c>
      <c r="E46" s="4"/>
      <c r="F46" s="4"/>
      <c r="I46" s="57">
        <v>2025</v>
      </c>
      <c r="J46">
        <v>15</v>
      </c>
      <c r="K46">
        <v>35</v>
      </c>
      <c r="L46">
        <v>41</v>
      </c>
      <c r="M46">
        <v>15</v>
      </c>
      <c r="O46" s="11"/>
    </row>
    <row r="47" spans="1:16" x14ac:dyDescent="0.25">
      <c r="A47" s="4" t="s">
        <v>193</v>
      </c>
      <c r="B47" s="4">
        <v>6</v>
      </c>
      <c r="C47" s="4">
        <v>1</v>
      </c>
      <c r="D47" s="4">
        <v>2</v>
      </c>
      <c r="E47" s="4"/>
      <c r="F47" s="4"/>
      <c r="J47" s="11"/>
      <c r="K47" s="11"/>
      <c r="O47" s="11"/>
    </row>
    <row r="48" spans="1:16" x14ac:dyDescent="0.25">
      <c r="A48" s="4" t="s">
        <v>184</v>
      </c>
      <c r="B48" s="4">
        <v>2</v>
      </c>
      <c r="C48" s="4"/>
      <c r="D48" s="4">
        <v>3</v>
      </c>
      <c r="E48" s="4"/>
      <c r="F48" s="4"/>
      <c r="J48" s="11"/>
      <c r="K48" s="11"/>
      <c r="O48" s="11"/>
    </row>
    <row r="49" spans="1:11" x14ac:dyDescent="0.25">
      <c r="J49" s="11"/>
      <c r="K49" s="11"/>
    </row>
    <row r="50" spans="1:11" x14ac:dyDescent="0.25">
      <c r="J50" s="11"/>
      <c r="K50" s="11"/>
    </row>
    <row r="52" spans="1:11" x14ac:dyDescent="0.25">
      <c r="A52" s="51"/>
      <c r="B52" s="51"/>
      <c r="C52" s="51"/>
      <c r="D52" s="51"/>
      <c r="E52" s="51"/>
    </row>
    <row r="53" spans="1:11" ht="15.75" x14ac:dyDescent="0.25">
      <c r="B53" s="57" t="s">
        <v>91</v>
      </c>
      <c r="C53" s="57" t="s">
        <v>92</v>
      </c>
      <c r="D53" s="57" t="s">
        <v>93</v>
      </c>
      <c r="E53" s="57" t="s">
        <v>161</v>
      </c>
      <c r="F53" s="57">
        <v>2025</v>
      </c>
    </row>
    <row r="54" spans="1:11" x14ac:dyDescent="0.25">
      <c r="A54" s="11" t="s">
        <v>185</v>
      </c>
      <c r="B54" s="11">
        <v>19</v>
      </c>
      <c r="C54" s="11">
        <v>12</v>
      </c>
      <c r="D54" s="11">
        <v>4</v>
      </c>
      <c r="E54" s="11">
        <v>7</v>
      </c>
      <c r="F54" s="11">
        <v>1</v>
      </c>
    </row>
    <row r="55" spans="1:11" x14ac:dyDescent="0.25">
      <c r="A55" s="58" t="s">
        <v>24</v>
      </c>
      <c r="B55" s="59"/>
      <c r="C55" s="59"/>
      <c r="D55" s="59"/>
      <c r="E55" s="59"/>
      <c r="F55" s="58"/>
    </row>
    <row r="56" spans="1:11" x14ac:dyDescent="0.25">
      <c r="A56" s="4" t="s">
        <v>162</v>
      </c>
      <c r="B56" s="4"/>
      <c r="C56" s="4"/>
      <c r="D56" s="4"/>
      <c r="E56" s="4"/>
      <c r="F56" s="4"/>
    </row>
    <row r="57" spans="1:11" x14ac:dyDescent="0.25">
      <c r="A57" s="4" t="s">
        <v>163</v>
      </c>
      <c r="B57" s="4"/>
      <c r="C57" s="4"/>
      <c r="D57" s="4">
        <v>1</v>
      </c>
      <c r="E57" s="4"/>
      <c r="F57" s="4"/>
    </row>
    <row r="58" spans="1:11" x14ac:dyDescent="0.25">
      <c r="A58" s="4" t="s">
        <v>164</v>
      </c>
      <c r="B58" s="4">
        <v>2</v>
      </c>
      <c r="C58" s="4"/>
      <c r="D58" s="4">
        <v>1</v>
      </c>
      <c r="E58" s="4">
        <v>1</v>
      </c>
      <c r="F58" s="4"/>
    </row>
    <row r="59" spans="1:11" x14ac:dyDescent="0.25">
      <c r="A59" s="4" t="s">
        <v>165</v>
      </c>
      <c r="B59" s="4">
        <v>1</v>
      </c>
      <c r="C59" s="4"/>
      <c r="D59" s="4"/>
      <c r="E59" s="4"/>
      <c r="F59" s="4"/>
    </row>
    <row r="60" spans="1:11" x14ac:dyDescent="0.25">
      <c r="A60" s="4" t="s">
        <v>166</v>
      </c>
      <c r="B60" s="4"/>
      <c r="C60" s="4">
        <v>1</v>
      </c>
      <c r="D60" s="4"/>
      <c r="E60" s="4"/>
      <c r="F60" s="4"/>
    </row>
    <row r="61" spans="1:11" x14ac:dyDescent="0.25">
      <c r="A61" s="4" t="s">
        <v>167</v>
      </c>
      <c r="B61" s="4">
        <v>6</v>
      </c>
      <c r="C61" s="4">
        <v>3</v>
      </c>
      <c r="D61" s="4">
        <v>1</v>
      </c>
      <c r="E61" s="4">
        <v>1</v>
      </c>
      <c r="F61" s="4"/>
    </row>
    <row r="62" spans="1:11" x14ac:dyDescent="0.25">
      <c r="A62" s="58" t="s">
        <v>25</v>
      </c>
      <c r="B62" s="58"/>
      <c r="C62" s="58"/>
      <c r="D62" s="58"/>
      <c r="E62" s="58"/>
      <c r="F62" s="58"/>
    </row>
    <row r="63" spans="1:11" x14ac:dyDescent="0.25">
      <c r="A63" s="4" t="s">
        <v>165</v>
      </c>
      <c r="B63" s="4">
        <v>1</v>
      </c>
      <c r="C63" s="4"/>
      <c r="D63" s="4"/>
      <c r="E63" s="4"/>
      <c r="F63" s="4"/>
    </row>
    <row r="64" spans="1:11" x14ac:dyDescent="0.25">
      <c r="A64" s="4" t="s">
        <v>168</v>
      </c>
      <c r="B64" s="4"/>
      <c r="C64" s="4"/>
      <c r="D64" s="4"/>
      <c r="E64" s="4">
        <v>1</v>
      </c>
      <c r="F64" s="4"/>
    </row>
    <row r="65" spans="1:6" x14ac:dyDescent="0.25">
      <c r="A65" s="4" t="s">
        <v>169</v>
      </c>
      <c r="B65" s="4">
        <v>1</v>
      </c>
      <c r="C65" s="4"/>
      <c r="D65" s="4"/>
      <c r="E65" s="4">
        <v>1</v>
      </c>
      <c r="F65" s="4"/>
    </row>
    <row r="66" spans="1:6" x14ac:dyDescent="0.25">
      <c r="A66" s="4" t="s">
        <v>170</v>
      </c>
      <c r="B66" s="4"/>
      <c r="C66" s="4"/>
      <c r="D66" s="4"/>
      <c r="E66" s="4">
        <v>1</v>
      </c>
      <c r="F66" s="4"/>
    </row>
    <row r="67" spans="1:6" x14ac:dyDescent="0.25">
      <c r="A67" s="4" t="s">
        <v>171</v>
      </c>
      <c r="B67" s="4"/>
      <c r="C67" s="4"/>
      <c r="D67" s="4"/>
      <c r="E67" s="4"/>
      <c r="F67" s="4"/>
    </row>
    <row r="68" spans="1:6" x14ac:dyDescent="0.25">
      <c r="A68" s="4" t="s">
        <v>172</v>
      </c>
      <c r="B68" s="4">
        <v>1</v>
      </c>
      <c r="C68" s="4">
        <v>1</v>
      </c>
      <c r="D68" s="4"/>
      <c r="E68" s="4"/>
      <c r="F68" s="4"/>
    </row>
    <row r="69" spans="1:6" x14ac:dyDescent="0.25">
      <c r="A69" s="4" t="s">
        <v>173</v>
      </c>
      <c r="B69" s="4">
        <v>1</v>
      </c>
      <c r="C69" s="4">
        <v>2</v>
      </c>
      <c r="D69" s="4">
        <v>1</v>
      </c>
      <c r="E69" s="4">
        <v>1</v>
      </c>
      <c r="F69" s="4">
        <v>1</v>
      </c>
    </row>
    <row r="70" spans="1:6" x14ac:dyDescent="0.25">
      <c r="A70" s="58" t="s">
        <v>26</v>
      </c>
      <c r="B70" s="58"/>
      <c r="C70" s="58"/>
      <c r="D70" s="58"/>
      <c r="E70" s="58"/>
      <c r="F70" s="58"/>
    </row>
    <row r="71" spans="1:6" x14ac:dyDescent="0.25">
      <c r="A71" s="4" t="s">
        <v>174</v>
      </c>
      <c r="B71" s="4">
        <v>1</v>
      </c>
      <c r="C71" s="4"/>
      <c r="D71" s="4"/>
      <c r="E71" s="4"/>
      <c r="F71" s="4"/>
    </row>
    <row r="72" spans="1:6" x14ac:dyDescent="0.25">
      <c r="A72" s="4" t="s">
        <v>175</v>
      </c>
      <c r="B72" s="4">
        <v>1</v>
      </c>
      <c r="C72" s="4"/>
      <c r="D72" s="4"/>
      <c r="E72" s="4"/>
      <c r="F72" s="4"/>
    </row>
    <row r="73" spans="1:6" x14ac:dyDescent="0.25">
      <c r="A73" s="4" t="s">
        <v>176</v>
      </c>
      <c r="B73" s="4"/>
      <c r="C73" s="4">
        <v>2</v>
      </c>
      <c r="D73" s="4"/>
      <c r="E73" s="4">
        <v>1</v>
      </c>
      <c r="F73" s="4"/>
    </row>
    <row r="74" spans="1:6" x14ac:dyDescent="0.25">
      <c r="A74" s="4" t="s">
        <v>177</v>
      </c>
      <c r="B74" s="4"/>
      <c r="C74" s="4">
        <v>2</v>
      </c>
      <c r="D74" s="4">
        <v>1</v>
      </c>
      <c r="E74" s="4"/>
      <c r="F74" s="4"/>
    </row>
    <row r="75" spans="1:6" x14ac:dyDescent="0.25">
      <c r="A75" s="58" t="s">
        <v>27</v>
      </c>
      <c r="B75" s="58"/>
      <c r="C75" s="58"/>
      <c r="D75" s="58"/>
      <c r="E75" s="58"/>
      <c r="F75" s="58"/>
    </row>
    <row r="76" spans="1:6" x14ac:dyDescent="0.25">
      <c r="A76" s="4" t="s">
        <v>179</v>
      </c>
      <c r="B76" s="4"/>
      <c r="C76" s="4"/>
      <c r="D76" s="4"/>
      <c r="E76" s="4">
        <v>1</v>
      </c>
      <c r="F76" s="4"/>
    </row>
    <row r="77" spans="1:6" x14ac:dyDescent="0.25">
      <c r="A77" s="4" t="s">
        <v>180</v>
      </c>
      <c r="B77" s="4">
        <v>1</v>
      </c>
      <c r="C77" s="4">
        <v>1</v>
      </c>
      <c r="D77" s="4"/>
      <c r="E77" s="4"/>
      <c r="F77" s="4"/>
    </row>
    <row r="78" spans="1:6" x14ac:dyDescent="0.25">
      <c r="A78" s="4" t="s">
        <v>181</v>
      </c>
      <c r="B78" s="4">
        <v>2</v>
      </c>
      <c r="C78" s="4">
        <v>2</v>
      </c>
      <c r="D78" s="4"/>
      <c r="E78" s="4"/>
      <c r="F78" s="4"/>
    </row>
    <row r="79" spans="1:6" x14ac:dyDescent="0.25">
      <c r="A79" s="4" t="s">
        <v>182</v>
      </c>
      <c r="B79" s="4"/>
      <c r="C79" s="4"/>
      <c r="D79" s="4"/>
      <c r="E79" s="4"/>
      <c r="F79" s="4"/>
    </row>
    <row r="80" spans="1:6" x14ac:dyDescent="0.25">
      <c r="A80" s="4" t="s">
        <v>183</v>
      </c>
      <c r="B80" s="4"/>
      <c r="C80" s="4"/>
      <c r="D80" s="4"/>
      <c r="E80" s="4"/>
      <c r="F80" s="4"/>
    </row>
    <row r="81" spans="1:6" x14ac:dyDescent="0.25">
      <c r="A81" s="4" t="s">
        <v>184</v>
      </c>
      <c r="B81" s="4">
        <v>2</v>
      </c>
      <c r="C81" s="4"/>
      <c r="D81" s="4"/>
      <c r="E81" s="4"/>
      <c r="F81" s="4"/>
    </row>
    <row r="82" spans="1:6" x14ac:dyDescent="0.25">
      <c r="A82" s="37"/>
    </row>
    <row r="83" spans="1:6" x14ac:dyDescent="0.25">
      <c r="A83" s="37"/>
    </row>
    <row r="84" spans="1:6" x14ac:dyDescent="0.25">
      <c r="A84" s="54"/>
      <c r="B84" s="11"/>
      <c r="C84" s="11"/>
      <c r="D84" s="11"/>
      <c r="E84" s="11"/>
    </row>
    <row r="85" spans="1:6" x14ac:dyDescent="0.25">
      <c r="A85" s="37"/>
    </row>
    <row r="86" spans="1:6" x14ac:dyDescent="0.25">
      <c r="A86" s="37"/>
    </row>
    <row r="87" spans="1:6" x14ac:dyDescent="0.25">
      <c r="A87" s="37"/>
    </row>
    <row r="88" spans="1:6" x14ac:dyDescent="0.25">
      <c r="A88" s="37"/>
    </row>
    <row r="89" spans="1:6" x14ac:dyDescent="0.25">
      <c r="A89" s="37"/>
    </row>
    <row r="90" spans="1:6" x14ac:dyDescent="0.25">
      <c r="A90" s="37"/>
    </row>
    <row r="91" spans="1:6" x14ac:dyDescent="0.25">
      <c r="A91" s="37"/>
    </row>
    <row r="92" spans="1:6" x14ac:dyDescent="0.25">
      <c r="A92" s="52"/>
      <c r="B92" s="53"/>
      <c r="C92" s="53"/>
      <c r="D92" s="53"/>
      <c r="E92" s="53"/>
    </row>
    <row r="93" spans="1:6" x14ac:dyDescent="0.25">
      <c r="A93" s="54"/>
      <c r="B93" s="11"/>
      <c r="C93" s="11"/>
      <c r="D93" s="11"/>
      <c r="E93" s="11"/>
    </row>
    <row r="94" spans="1:6" x14ac:dyDescent="0.25">
      <c r="A94" s="37"/>
    </row>
    <row r="95" spans="1:6" x14ac:dyDescent="0.25">
      <c r="A95" s="37"/>
    </row>
    <row r="96" spans="1:6" x14ac:dyDescent="0.25">
      <c r="A96" s="37"/>
    </row>
    <row r="97" spans="1:5" x14ac:dyDescent="0.25">
      <c r="A97" s="37"/>
    </row>
    <row r="98" spans="1:5" x14ac:dyDescent="0.25">
      <c r="A98" s="37"/>
    </row>
    <row r="99" spans="1:5" x14ac:dyDescent="0.25">
      <c r="A99" s="37"/>
    </row>
    <row r="100" spans="1:5" x14ac:dyDescent="0.25">
      <c r="A100" s="54"/>
      <c r="B100" s="11"/>
      <c r="C100" s="11"/>
      <c r="D100" s="11"/>
      <c r="E100" s="11"/>
    </row>
    <row r="101" spans="1:5" x14ac:dyDescent="0.25">
      <c r="A101" s="37"/>
    </row>
    <row r="102" spans="1:5" x14ac:dyDescent="0.25">
      <c r="A102" s="37"/>
    </row>
    <row r="103" spans="1:5" x14ac:dyDescent="0.25">
      <c r="A103" s="37"/>
    </row>
    <row r="104" spans="1:5" x14ac:dyDescent="0.25">
      <c r="A104" s="37"/>
    </row>
    <row r="105" spans="1:5" x14ac:dyDescent="0.25">
      <c r="A105" s="37"/>
    </row>
    <row r="106" spans="1:5" x14ac:dyDescent="0.25">
      <c r="A106" s="54"/>
      <c r="B106" s="11"/>
      <c r="C106" s="11"/>
      <c r="D106" s="11"/>
      <c r="E106" s="11"/>
    </row>
    <row r="107" spans="1:5" x14ac:dyDescent="0.25">
      <c r="A107" s="37"/>
    </row>
    <row r="108" spans="1:5" x14ac:dyDescent="0.25">
      <c r="A108" s="37"/>
    </row>
    <row r="109" spans="1:5" x14ac:dyDescent="0.25">
      <c r="A109" s="37"/>
    </row>
    <row r="110" spans="1:5" x14ac:dyDescent="0.25">
      <c r="A110" s="37"/>
    </row>
    <row r="111" spans="1:5" x14ac:dyDescent="0.25">
      <c r="A111" s="54"/>
      <c r="B111" s="11"/>
      <c r="C111" s="11"/>
      <c r="D111" s="11"/>
      <c r="E111" s="11"/>
    </row>
    <row r="112" spans="1:5" x14ac:dyDescent="0.25">
      <c r="A112" s="37"/>
    </row>
    <row r="113" spans="1:5" x14ac:dyDescent="0.25">
      <c r="A113" s="37"/>
    </row>
    <row r="114" spans="1:5" x14ac:dyDescent="0.25">
      <c r="A114" s="37"/>
    </row>
    <row r="115" spans="1:5" x14ac:dyDescent="0.25">
      <c r="A115" s="37"/>
    </row>
    <row r="116" spans="1:5" x14ac:dyDescent="0.25">
      <c r="A116" s="37"/>
    </row>
    <row r="117" spans="1:5" x14ac:dyDescent="0.25">
      <c r="A117" s="37"/>
    </row>
    <row r="118" spans="1:5" x14ac:dyDescent="0.25">
      <c r="A118" s="55"/>
      <c r="B118" s="56"/>
      <c r="C118" s="56"/>
      <c r="D118" s="56"/>
      <c r="E118" s="56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workbookViewId="0">
      <selection activeCell="R4" sqref="R4"/>
    </sheetView>
  </sheetViews>
  <sheetFormatPr defaultRowHeight="15" x14ac:dyDescent="0.25"/>
  <cols>
    <col min="2" max="2" width="17.5703125" bestFit="1" customWidth="1"/>
    <col min="3" max="3" width="12.5703125" customWidth="1"/>
  </cols>
  <sheetData>
    <row r="1" spans="1:11" ht="18.75" x14ac:dyDescent="0.3">
      <c r="A1" s="1" t="s">
        <v>215</v>
      </c>
    </row>
    <row r="2" spans="1:11" x14ac:dyDescent="0.25">
      <c r="A2" s="19" t="s">
        <v>146</v>
      </c>
    </row>
    <row r="3" spans="1:11" x14ac:dyDescent="0.25">
      <c r="A3" s="19" t="s">
        <v>214</v>
      </c>
    </row>
    <row r="6" spans="1:11" x14ac:dyDescent="0.25">
      <c r="B6" s="29" t="s">
        <v>147</v>
      </c>
      <c r="C6" s="29" t="s">
        <v>1</v>
      </c>
    </row>
    <row r="7" spans="1:11" x14ac:dyDescent="0.25">
      <c r="A7">
        <v>2000</v>
      </c>
      <c r="B7">
        <v>3065</v>
      </c>
      <c r="C7">
        <v>135</v>
      </c>
      <c r="I7" s="11"/>
      <c r="J7" s="11"/>
      <c r="K7" s="11"/>
    </row>
    <row r="8" spans="1:11" x14ac:dyDescent="0.25">
      <c r="A8">
        <v>2001</v>
      </c>
      <c r="B8">
        <v>3547</v>
      </c>
      <c r="C8">
        <v>157</v>
      </c>
    </row>
    <row r="9" spans="1:11" x14ac:dyDescent="0.25">
      <c r="A9">
        <v>2002</v>
      </c>
      <c r="B9">
        <v>3861</v>
      </c>
      <c r="C9">
        <v>156</v>
      </c>
    </row>
    <row r="10" spans="1:11" x14ac:dyDescent="0.25">
      <c r="A10">
        <v>2003</v>
      </c>
      <c r="B10">
        <v>3850</v>
      </c>
      <c r="C10">
        <v>136</v>
      </c>
    </row>
    <row r="11" spans="1:11" x14ac:dyDescent="0.25">
      <c r="A11">
        <v>2004</v>
      </c>
      <c r="B11">
        <v>3202</v>
      </c>
      <c r="C11">
        <v>120</v>
      </c>
    </row>
    <row r="12" spans="1:11" x14ac:dyDescent="0.25">
      <c r="A12">
        <v>2005</v>
      </c>
      <c r="B12">
        <v>2930</v>
      </c>
      <c r="C12">
        <v>104</v>
      </c>
    </row>
    <row r="13" spans="1:11" x14ac:dyDescent="0.25">
      <c r="A13">
        <v>2006</v>
      </c>
      <c r="B13">
        <v>3006</v>
      </c>
      <c r="C13">
        <v>107</v>
      </c>
    </row>
    <row r="14" spans="1:11" x14ac:dyDescent="0.25">
      <c r="A14">
        <v>2007</v>
      </c>
      <c r="B14">
        <v>3000</v>
      </c>
      <c r="C14">
        <v>107</v>
      </c>
    </row>
    <row r="15" spans="1:11" x14ac:dyDescent="0.25">
      <c r="A15">
        <v>2008</v>
      </c>
      <c r="B15">
        <v>3380</v>
      </c>
      <c r="C15">
        <v>151</v>
      </c>
    </row>
    <row r="16" spans="1:11" x14ac:dyDescent="0.25">
      <c r="A16">
        <v>2009</v>
      </c>
      <c r="B16">
        <v>3525</v>
      </c>
      <c r="C16">
        <v>124</v>
      </c>
    </row>
    <row r="17" spans="1:3" x14ac:dyDescent="0.25">
      <c r="A17">
        <v>2010</v>
      </c>
      <c r="B17">
        <v>3675</v>
      </c>
      <c r="C17">
        <v>142</v>
      </c>
    </row>
    <row r="18" spans="1:3" x14ac:dyDescent="0.25">
      <c r="A18">
        <v>2011</v>
      </c>
      <c r="B18">
        <v>3572</v>
      </c>
      <c r="C18">
        <v>138</v>
      </c>
    </row>
    <row r="19" spans="1:3" x14ac:dyDescent="0.25">
      <c r="A19">
        <v>2012</v>
      </c>
      <c r="B19">
        <v>3906</v>
      </c>
      <c r="C19">
        <v>101</v>
      </c>
    </row>
    <row r="20" spans="1:3" x14ac:dyDescent="0.25">
      <c r="A20">
        <v>2013</v>
      </c>
      <c r="B20">
        <v>3241</v>
      </c>
      <c r="C20">
        <v>94</v>
      </c>
    </row>
    <row r="21" spans="1:3" x14ac:dyDescent="0.25">
      <c r="A21">
        <v>2014</v>
      </c>
      <c r="B21">
        <v>3226</v>
      </c>
      <c r="C21">
        <v>98</v>
      </c>
    </row>
    <row r="22" spans="1:3" x14ac:dyDescent="0.25">
      <c r="A22">
        <v>2015</v>
      </c>
      <c r="B22">
        <v>3063</v>
      </c>
      <c r="C22">
        <v>74</v>
      </c>
    </row>
    <row r="23" spans="1:3" x14ac:dyDescent="0.25">
      <c r="A23">
        <v>2016</v>
      </c>
      <c r="B23">
        <v>3027</v>
      </c>
      <c r="C23">
        <v>93</v>
      </c>
    </row>
    <row r="24" spans="1:3" x14ac:dyDescent="0.25">
      <c r="A24">
        <v>2017</v>
      </c>
      <c r="B24">
        <v>3237</v>
      </c>
      <c r="C24">
        <v>113</v>
      </c>
    </row>
    <row r="25" spans="1:3" x14ac:dyDescent="0.25">
      <c r="A25">
        <v>2018</v>
      </c>
      <c r="B25">
        <v>3303</v>
      </c>
      <c r="C25">
        <v>119</v>
      </c>
    </row>
    <row r="26" spans="1:3" x14ac:dyDescent="0.25">
      <c r="A26">
        <v>2019</v>
      </c>
      <c r="B26">
        <v>3237</v>
      </c>
      <c r="C26">
        <v>106</v>
      </c>
    </row>
    <row r="27" spans="1:3" x14ac:dyDescent="0.25">
      <c r="A27">
        <v>2020</v>
      </c>
      <c r="B27">
        <v>3297</v>
      </c>
      <c r="C27">
        <v>97</v>
      </c>
    </row>
    <row r="28" spans="1:3" x14ac:dyDescent="0.25">
      <c r="A28">
        <v>2021</v>
      </c>
      <c r="B28">
        <v>3203</v>
      </c>
      <c r="C28">
        <v>83</v>
      </c>
    </row>
    <row r="29" spans="1:3" x14ac:dyDescent="0.25">
      <c r="A29">
        <v>2022</v>
      </c>
      <c r="B29">
        <v>3043</v>
      </c>
      <c r="C29">
        <v>108</v>
      </c>
    </row>
    <row r="30" spans="1:3" x14ac:dyDescent="0.25">
      <c r="A30">
        <v>2023</v>
      </c>
      <c r="B30">
        <v>3308</v>
      </c>
      <c r="C30">
        <v>118</v>
      </c>
    </row>
    <row r="31" spans="1:3" x14ac:dyDescent="0.25">
      <c r="A31">
        <v>2024</v>
      </c>
      <c r="B31">
        <v>3187</v>
      </c>
      <c r="C31">
        <v>112</v>
      </c>
    </row>
  </sheetData>
  <sortState xmlns:xlrd2="http://schemas.microsoft.com/office/spreadsheetml/2017/richdata2" ref="I8:K31">
    <sortCondition ref="I8:I31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72"/>
  <sheetViews>
    <sheetView topLeftCell="A3" zoomScaleNormal="100" workbookViewId="0">
      <selection activeCell="E134" sqref="E134"/>
    </sheetView>
  </sheetViews>
  <sheetFormatPr defaultRowHeight="15" x14ac:dyDescent="0.25"/>
  <cols>
    <col min="2" max="2" width="21.42578125" customWidth="1"/>
    <col min="3" max="3" width="11.85546875" customWidth="1"/>
    <col min="5" max="5" width="14.42578125" customWidth="1"/>
    <col min="8" max="8" width="14" customWidth="1"/>
    <col min="11" max="11" width="13.7109375" customWidth="1"/>
    <col min="14" max="14" width="13.5703125" customWidth="1"/>
  </cols>
  <sheetData>
    <row r="1" spans="2:18" ht="18.75" x14ac:dyDescent="0.3">
      <c r="B1" s="1" t="s">
        <v>227</v>
      </c>
    </row>
    <row r="2" spans="2:18" x14ac:dyDescent="0.25">
      <c r="B2" s="19" t="s">
        <v>126</v>
      </c>
    </row>
    <row r="3" spans="2:18" x14ac:dyDescent="0.25">
      <c r="B3" s="19" t="s">
        <v>222</v>
      </c>
    </row>
    <row r="8" spans="2:18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18" x14ac:dyDescent="0.25">
      <c r="R9" s="11"/>
    </row>
    <row r="16" spans="2:18" x14ac:dyDescent="0.25">
      <c r="G16" s="11">
        <v>2021</v>
      </c>
      <c r="H16" s="11">
        <v>2022</v>
      </c>
      <c r="I16" s="11">
        <v>2023</v>
      </c>
      <c r="J16" s="11">
        <v>2024</v>
      </c>
      <c r="K16" s="11">
        <v>2025</v>
      </c>
    </row>
    <row r="17" spans="2:19" x14ac:dyDescent="0.25">
      <c r="F17" s="61" t="s">
        <v>24</v>
      </c>
      <c r="G17" s="87">
        <v>99</v>
      </c>
      <c r="H17" s="87">
        <v>102</v>
      </c>
      <c r="I17" s="87">
        <v>93</v>
      </c>
      <c r="J17" s="87">
        <v>91</v>
      </c>
      <c r="K17" s="87">
        <v>84</v>
      </c>
    </row>
    <row r="18" spans="2:19" x14ac:dyDescent="0.25">
      <c r="F18" s="61" t="s">
        <v>25</v>
      </c>
      <c r="G18" s="87">
        <v>212</v>
      </c>
      <c r="H18" s="87">
        <v>212</v>
      </c>
      <c r="I18" s="87">
        <v>227</v>
      </c>
      <c r="J18" s="87">
        <v>218</v>
      </c>
      <c r="K18" s="87">
        <v>211</v>
      </c>
    </row>
    <row r="19" spans="2:19" x14ac:dyDescent="0.25">
      <c r="F19" s="61" t="s">
        <v>26</v>
      </c>
      <c r="G19" s="87">
        <v>133</v>
      </c>
      <c r="H19" s="87">
        <v>135</v>
      </c>
      <c r="I19" s="87">
        <v>155</v>
      </c>
      <c r="J19" s="87">
        <v>153</v>
      </c>
      <c r="K19" s="87">
        <v>171</v>
      </c>
    </row>
    <row r="20" spans="2:19" x14ac:dyDescent="0.25">
      <c r="F20" s="61" t="s">
        <v>27</v>
      </c>
      <c r="G20" s="87">
        <v>121</v>
      </c>
      <c r="H20" s="87">
        <v>122</v>
      </c>
      <c r="I20" s="87">
        <v>130</v>
      </c>
      <c r="J20" s="87">
        <v>121</v>
      </c>
      <c r="K20" s="87">
        <v>112</v>
      </c>
      <c r="O20" s="11"/>
      <c r="P20" s="11"/>
      <c r="Q20" s="11"/>
      <c r="R20" s="11"/>
      <c r="S20" s="11"/>
    </row>
    <row r="21" spans="2:19" x14ac:dyDescent="0.25">
      <c r="G21">
        <f>SUM(G17:G20)</f>
        <v>565</v>
      </c>
      <c r="H21">
        <f>SUM(H17:H20)</f>
        <v>571</v>
      </c>
      <c r="I21">
        <f>SUM(I17:I20)</f>
        <v>605</v>
      </c>
      <c r="J21">
        <f>SUM(J17:J20)</f>
        <v>583</v>
      </c>
      <c r="K21">
        <f>SUM(K17:K20)</f>
        <v>578</v>
      </c>
    </row>
    <row r="32" spans="2:19" ht="18.75" x14ac:dyDescent="0.3">
      <c r="B32" s="1" t="s">
        <v>204</v>
      </c>
    </row>
    <row r="33" spans="2:17" x14ac:dyDescent="0.25">
      <c r="B33" s="19" t="s">
        <v>126</v>
      </c>
    </row>
    <row r="34" spans="2:17" x14ac:dyDescent="0.25">
      <c r="B34" s="19" t="s">
        <v>205</v>
      </c>
    </row>
    <row r="36" spans="2:17" x14ac:dyDescent="0.25">
      <c r="B36" s="60" t="s">
        <v>198</v>
      </c>
      <c r="C36" s="117">
        <v>2021</v>
      </c>
      <c r="D36" s="117"/>
      <c r="E36" s="118"/>
      <c r="F36" s="120">
        <v>2022</v>
      </c>
      <c r="G36" s="121"/>
      <c r="H36" s="122"/>
      <c r="I36" s="116">
        <v>2023</v>
      </c>
      <c r="J36" s="117"/>
      <c r="K36" s="118"/>
      <c r="L36" s="120">
        <v>2024</v>
      </c>
      <c r="M36" s="121"/>
      <c r="N36" s="122"/>
      <c r="O36" s="116">
        <v>2025</v>
      </c>
      <c r="P36" s="117"/>
      <c r="Q36" s="118"/>
    </row>
    <row r="37" spans="2:17" s="71" customFormat="1" ht="12.75" x14ac:dyDescent="0.2">
      <c r="B37" s="64" t="s">
        <v>197</v>
      </c>
      <c r="C37" s="64" t="s">
        <v>127</v>
      </c>
      <c r="D37" s="64" t="s">
        <v>128</v>
      </c>
      <c r="E37" s="70" t="s">
        <v>129</v>
      </c>
      <c r="F37" s="65" t="s">
        <v>127</v>
      </c>
      <c r="G37" s="64" t="s">
        <v>128</v>
      </c>
      <c r="H37" s="69" t="s">
        <v>129</v>
      </c>
      <c r="I37" s="64" t="s">
        <v>127</v>
      </c>
      <c r="J37" s="64" t="s">
        <v>128</v>
      </c>
      <c r="K37" s="70" t="s">
        <v>129</v>
      </c>
      <c r="L37" s="65" t="s">
        <v>127</v>
      </c>
      <c r="M37" s="64" t="s">
        <v>128</v>
      </c>
      <c r="N37" s="69" t="s">
        <v>129</v>
      </c>
      <c r="O37" s="65" t="s">
        <v>127</v>
      </c>
      <c r="P37" s="64" t="s">
        <v>128</v>
      </c>
      <c r="Q37" s="69" t="s">
        <v>129</v>
      </c>
    </row>
    <row r="38" spans="2:17" x14ac:dyDescent="0.25">
      <c r="B38" s="24">
        <v>595</v>
      </c>
      <c r="C38">
        <v>9</v>
      </c>
      <c r="D38">
        <v>5</v>
      </c>
      <c r="E38" s="11">
        <f>SUM(C38:D38)</f>
        <v>14</v>
      </c>
      <c r="F38" s="21">
        <v>7</v>
      </c>
      <c r="G38">
        <v>3</v>
      </c>
      <c r="H38" s="20">
        <f>SUM(F38:G38)</f>
        <v>10</v>
      </c>
      <c r="I38">
        <v>8</v>
      </c>
      <c r="J38">
        <v>2</v>
      </c>
      <c r="K38" s="11">
        <f>SUM(I38:J38)</f>
        <v>10</v>
      </c>
      <c r="L38" s="21">
        <v>8</v>
      </c>
      <c r="M38">
        <v>1</v>
      </c>
      <c r="N38" s="20">
        <f>SUM(L38:M38)</f>
        <v>9</v>
      </c>
      <c r="O38">
        <v>8</v>
      </c>
      <c r="P38">
        <v>1</v>
      </c>
      <c r="Q38" s="20">
        <v>9</v>
      </c>
    </row>
    <row r="39" spans="2:17" x14ac:dyDescent="0.25">
      <c r="B39" s="24">
        <v>632</v>
      </c>
      <c r="C39">
        <v>9</v>
      </c>
      <c r="D39">
        <v>13</v>
      </c>
      <c r="E39" s="11">
        <f t="shared" ref="E39:E44" si="0">SUM(C39:D39)</f>
        <v>22</v>
      </c>
      <c r="F39" s="21">
        <v>11</v>
      </c>
      <c r="G39">
        <v>14</v>
      </c>
      <c r="H39" s="20">
        <f t="shared" ref="H39:H44" si="1">SUM(F39:G39)</f>
        <v>25</v>
      </c>
      <c r="I39">
        <v>9</v>
      </c>
      <c r="J39">
        <v>8</v>
      </c>
      <c r="K39" s="11">
        <f t="shared" ref="K39:K44" si="2">SUM(I39:J39)</f>
        <v>17</v>
      </c>
      <c r="L39" s="21">
        <v>8</v>
      </c>
      <c r="M39">
        <v>7</v>
      </c>
      <c r="N39" s="20">
        <f t="shared" ref="N39:N44" si="3">SUM(L39:M39)</f>
        <v>15</v>
      </c>
      <c r="O39">
        <v>7</v>
      </c>
      <c r="P39">
        <v>5</v>
      </c>
      <c r="Q39" s="20">
        <v>12</v>
      </c>
    </row>
    <row r="40" spans="2:17" x14ac:dyDescent="0.25">
      <c r="B40" s="24">
        <v>638</v>
      </c>
      <c r="C40">
        <v>8</v>
      </c>
      <c r="D40">
        <v>1</v>
      </c>
      <c r="E40" s="11">
        <f t="shared" si="0"/>
        <v>9</v>
      </c>
      <c r="F40" s="21">
        <v>7</v>
      </c>
      <c r="G40">
        <v>1</v>
      </c>
      <c r="H40" s="20">
        <f t="shared" si="1"/>
        <v>8</v>
      </c>
      <c r="I40">
        <v>6</v>
      </c>
      <c r="J40">
        <v>1</v>
      </c>
      <c r="K40" s="11">
        <f t="shared" si="2"/>
        <v>7</v>
      </c>
      <c r="L40" s="21">
        <v>6</v>
      </c>
      <c r="M40">
        <v>3</v>
      </c>
      <c r="N40" s="20">
        <f t="shared" si="3"/>
        <v>9</v>
      </c>
      <c r="O40">
        <v>5</v>
      </c>
      <c r="P40">
        <v>2</v>
      </c>
      <c r="Q40" s="20">
        <v>7</v>
      </c>
    </row>
    <row r="41" spans="2:17" x14ac:dyDescent="0.25">
      <c r="B41" s="24">
        <v>642</v>
      </c>
      <c r="C41">
        <v>13</v>
      </c>
      <c r="D41">
        <v>21</v>
      </c>
      <c r="E41" s="11">
        <f t="shared" si="0"/>
        <v>34</v>
      </c>
      <c r="F41" s="21">
        <v>13</v>
      </c>
      <c r="G41">
        <v>24</v>
      </c>
      <c r="H41" s="20">
        <f t="shared" si="1"/>
        <v>37</v>
      </c>
      <c r="I41">
        <v>13</v>
      </c>
      <c r="J41">
        <v>22</v>
      </c>
      <c r="K41" s="11">
        <f t="shared" si="2"/>
        <v>35</v>
      </c>
      <c r="L41" s="21">
        <v>12</v>
      </c>
      <c r="M41">
        <v>19</v>
      </c>
      <c r="N41" s="20">
        <f t="shared" si="3"/>
        <v>31</v>
      </c>
      <c r="O41">
        <v>12</v>
      </c>
      <c r="P41">
        <v>19</v>
      </c>
      <c r="Q41" s="20">
        <v>31</v>
      </c>
    </row>
    <row r="42" spans="2:17" x14ac:dyDescent="0.25">
      <c r="B42" s="24">
        <v>643</v>
      </c>
      <c r="C42">
        <v>6</v>
      </c>
      <c r="D42">
        <v>4</v>
      </c>
      <c r="E42" s="11">
        <f t="shared" si="0"/>
        <v>10</v>
      </c>
      <c r="F42" s="21">
        <v>6</v>
      </c>
      <c r="G42">
        <v>6</v>
      </c>
      <c r="H42" s="20">
        <f t="shared" si="1"/>
        <v>12</v>
      </c>
      <c r="I42">
        <v>8</v>
      </c>
      <c r="J42">
        <v>6</v>
      </c>
      <c r="K42" s="11">
        <f t="shared" si="2"/>
        <v>14</v>
      </c>
      <c r="L42" s="21">
        <v>9</v>
      </c>
      <c r="M42">
        <v>5</v>
      </c>
      <c r="N42" s="20">
        <f t="shared" si="3"/>
        <v>14</v>
      </c>
      <c r="O42">
        <v>8</v>
      </c>
      <c r="P42">
        <v>6</v>
      </c>
      <c r="Q42" s="20">
        <v>14</v>
      </c>
    </row>
    <row r="43" spans="2:17" x14ac:dyDescent="0.25">
      <c r="B43" s="24">
        <v>644</v>
      </c>
      <c r="C43">
        <v>6</v>
      </c>
      <c r="D43">
        <v>4</v>
      </c>
      <c r="E43" s="11">
        <f t="shared" si="0"/>
        <v>10</v>
      </c>
      <c r="F43" s="21">
        <v>5</v>
      </c>
      <c r="G43">
        <v>5</v>
      </c>
      <c r="H43" s="20">
        <f t="shared" si="1"/>
        <v>10</v>
      </c>
      <c r="I43">
        <v>5</v>
      </c>
      <c r="J43">
        <v>5</v>
      </c>
      <c r="K43" s="11">
        <f t="shared" si="2"/>
        <v>10</v>
      </c>
      <c r="L43" s="21">
        <v>8</v>
      </c>
      <c r="M43">
        <v>5</v>
      </c>
      <c r="N43" s="20">
        <f t="shared" si="3"/>
        <v>13</v>
      </c>
      <c r="O43">
        <v>6</v>
      </c>
      <c r="P43">
        <v>5</v>
      </c>
      <c r="Q43" s="20">
        <v>11</v>
      </c>
    </row>
    <row r="44" spans="2:17" x14ac:dyDescent="0.25">
      <c r="B44" s="61" t="s">
        <v>125</v>
      </c>
      <c r="C44" s="68">
        <v>51</v>
      </c>
      <c r="D44" s="68">
        <v>48</v>
      </c>
      <c r="E44" s="62">
        <f t="shared" si="0"/>
        <v>99</v>
      </c>
      <c r="F44" s="67">
        <v>49</v>
      </c>
      <c r="G44" s="68">
        <v>53</v>
      </c>
      <c r="H44" s="63">
        <f t="shared" si="1"/>
        <v>102</v>
      </c>
      <c r="I44" s="68">
        <v>49</v>
      </c>
      <c r="J44" s="68">
        <v>44</v>
      </c>
      <c r="K44" s="62">
        <f t="shared" si="2"/>
        <v>93</v>
      </c>
      <c r="L44" s="67">
        <v>51</v>
      </c>
      <c r="M44" s="68">
        <v>40</v>
      </c>
      <c r="N44" s="63">
        <f t="shared" si="3"/>
        <v>91</v>
      </c>
      <c r="O44" s="67">
        <v>46</v>
      </c>
      <c r="P44" s="67">
        <v>38</v>
      </c>
      <c r="Q44" s="63">
        <v>84</v>
      </c>
    </row>
    <row r="48" spans="2:17" x14ac:dyDescent="0.25">
      <c r="B48" s="60" t="s">
        <v>199</v>
      </c>
      <c r="C48" s="117">
        <v>2021</v>
      </c>
      <c r="D48" s="117"/>
      <c r="E48" s="118"/>
      <c r="F48" s="120">
        <v>2022</v>
      </c>
      <c r="G48" s="121"/>
      <c r="H48" s="122"/>
      <c r="I48" s="116">
        <v>2023</v>
      </c>
      <c r="J48" s="117"/>
      <c r="K48" s="118"/>
      <c r="L48" s="120">
        <v>2024</v>
      </c>
      <c r="M48" s="121"/>
      <c r="N48" s="122"/>
      <c r="O48" s="116">
        <v>2025</v>
      </c>
      <c r="P48" s="117"/>
      <c r="Q48" s="118"/>
    </row>
    <row r="49" spans="2:17" x14ac:dyDescent="0.25">
      <c r="B49" s="64" t="s">
        <v>197</v>
      </c>
      <c r="C49" s="64" t="s">
        <v>127</v>
      </c>
      <c r="D49" s="64" t="s">
        <v>128</v>
      </c>
      <c r="E49" s="70" t="s">
        <v>129</v>
      </c>
      <c r="F49" s="65" t="s">
        <v>127</v>
      </c>
      <c r="G49" s="64" t="s">
        <v>128</v>
      </c>
      <c r="H49" s="69" t="s">
        <v>129</v>
      </c>
      <c r="I49" s="64" t="s">
        <v>127</v>
      </c>
      <c r="J49" s="64" t="s">
        <v>128</v>
      </c>
      <c r="K49" s="70" t="s">
        <v>129</v>
      </c>
      <c r="L49" s="65" t="s">
        <v>127</v>
      </c>
      <c r="M49" s="64" t="s">
        <v>128</v>
      </c>
      <c r="N49" s="69" t="s">
        <v>129</v>
      </c>
      <c r="O49" s="65" t="s">
        <v>127</v>
      </c>
      <c r="P49" s="64" t="s">
        <v>128</v>
      </c>
      <c r="Q49" s="69" t="s">
        <v>129</v>
      </c>
    </row>
    <row r="50" spans="2:17" x14ac:dyDescent="0.25">
      <c r="B50" s="24">
        <v>135</v>
      </c>
      <c r="C50">
        <v>6</v>
      </c>
      <c r="D50">
        <v>3</v>
      </c>
      <c r="E50" s="11">
        <f>SUM(C50:D50)</f>
        <v>9</v>
      </c>
      <c r="F50" s="21">
        <v>5</v>
      </c>
      <c r="G50">
        <v>5</v>
      </c>
      <c r="H50" s="20">
        <f>SUM(F50:G50)</f>
        <v>10</v>
      </c>
      <c r="I50">
        <v>4</v>
      </c>
      <c r="J50">
        <v>5</v>
      </c>
      <c r="K50" s="11">
        <f>SUM(I50:J50)</f>
        <v>9</v>
      </c>
      <c r="L50" s="21">
        <v>7</v>
      </c>
      <c r="M50">
        <v>7</v>
      </c>
      <c r="N50" s="20">
        <f>SUM(L50:M50)</f>
        <v>14</v>
      </c>
      <c r="O50">
        <v>8</v>
      </c>
      <c r="P50">
        <v>6</v>
      </c>
      <c r="Q50" s="20">
        <f>SUM(O50:P50)</f>
        <v>14</v>
      </c>
    </row>
    <row r="51" spans="2:17" x14ac:dyDescent="0.25">
      <c r="B51" s="24">
        <v>280</v>
      </c>
      <c r="C51">
        <v>15</v>
      </c>
      <c r="D51">
        <v>10</v>
      </c>
      <c r="E51" s="11">
        <f t="shared" ref="E51:E63" si="4">SUM(C51:D51)</f>
        <v>25</v>
      </c>
      <c r="F51" s="21">
        <v>10</v>
      </c>
      <c r="G51">
        <v>8</v>
      </c>
      <c r="H51" s="20">
        <f t="shared" ref="H51:H63" si="5">SUM(F51:G51)</f>
        <v>18</v>
      </c>
      <c r="I51">
        <v>9</v>
      </c>
      <c r="J51">
        <v>11</v>
      </c>
      <c r="K51" s="11">
        <f t="shared" ref="K51:K63" si="6">SUM(I51:J51)</f>
        <v>20</v>
      </c>
      <c r="L51" s="21">
        <v>12</v>
      </c>
      <c r="M51">
        <v>11</v>
      </c>
      <c r="N51" s="20">
        <f t="shared" ref="N51:N63" si="7">SUM(L51:M51)</f>
        <v>23</v>
      </c>
      <c r="O51">
        <v>13</v>
      </c>
      <c r="P51">
        <v>9</v>
      </c>
      <c r="Q51" s="20">
        <f t="shared" ref="Q51:Q63" si="8">SUM(O51:P51)</f>
        <v>22</v>
      </c>
    </row>
    <row r="52" spans="2:17" x14ac:dyDescent="0.25">
      <c r="B52" s="24">
        <v>390</v>
      </c>
      <c r="C52">
        <v>6</v>
      </c>
      <c r="D52">
        <v>2</v>
      </c>
      <c r="E52" s="11">
        <f t="shared" si="4"/>
        <v>8</v>
      </c>
      <c r="F52" s="21">
        <v>7</v>
      </c>
      <c r="G52">
        <v>2</v>
      </c>
      <c r="H52" s="20">
        <f t="shared" si="5"/>
        <v>9</v>
      </c>
      <c r="I52">
        <v>5</v>
      </c>
      <c r="J52">
        <v>1</v>
      </c>
      <c r="K52" s="11">
        <f t="shared" si="6"/>
        <v>6</v>
      </c>
      <c r="L52" s="21">
        <v>7</v>
      </c>
      <c r="M52">
        <v>1</v>
      </c>
      <c r="N52" s="20">
        <f t="shared" si="7"/>
        <v>8</v>
      </c>
      <c r="O52">
        <v>8</v>
      </c>
      <c r="P52">
        <v>4</v>
      </c>
      <c r="Q52" s="20">
        <f t="shared" si="8"/>
        <v>12</v>
      </c>
    </row>
    <row r="53" spans="2:17" x14ac:dyDescent="0.25">
      <c r="B53" s="24">
        <v>415</v>
      </c>
      <c r="C53">
        <v>11</v>
      </c>
      <c r="D53">
        <v>7</v>
      </c>
      <c r="E53" s="11">
        <f t="shared" si="4"/>
        <v>18</v>
      </c>
      <c r="F53" s="21">
        <v>10</v>
      </c>
      <c r="G53">
        <v>6</v>
      </c>
      <c r="H53" s="20">
        <f t="shared" si="5"/>
        <v>16</v>
      </c>
      <c r="I53">
        <v>8</v>
      </c>
      <c r="J53">
        <v>7</v>
      </c>
      <c r="K53" s="11">
        <f t="shared" si="6"/>
        <v>15</v>
      </c>
      <c r="L53" s="21">
        <v>8</v>
      </c>
      <c r="M53">
        <v>6</v>
      </c>
      <c r="N53" s="20">
        <f t="shared" si="7"/>
        <v>14</v>
      </c>
      <c r="O53">
        <v>10</v>
      </c>
      <c r="P53">
        <v>4</v>
      </c>
      <c r="Q53" s="20">
        <f t="shared" si="8"/>
        <v>14</v>
      </c>
    </row>
    <row r="54" spans="2:17" x14ac:dyDescent="0.25">
      <c r="B54" s="24">
        <v>425</v>
      </c>
      <c r="C54">
        <v>18</v>
      </c>
      <c r="D54">
        <v>15</v>
      </c>
      <c r="E54" s="11">
        <f t="shared" si="4"/>
        <v>33</v>
      </c>
      <c r="F54" s="21">
        <v>24</v>
      </c>
      <c r="G54">
        <v>12</v>
      </c>
      <c r="H54" s="20">
        <f t="shared" si="5"/>
        <v>36</v>
      </c>
      <c r="I54">
        <v>28</v>
      </c>
      <c r="J54">
        <v>14</v>
      </c>
      <c r="K54" s="11">
        <f t="shared" si="6"/>
        <v>42</v>
      </c>
      <c r="L54" s="21">
        <v>17</v>
      </c>
      <c r="M54">
        <v>12</v>
      </c>
      <c r="N54" s="20">
        <f t="shared" si="7"/>
        <v>29</v>
      </c>
      <c r="O54">
        <v>15</v>
      </c>
      <c r="P54">
        <v>10</v>
      </c>
      <c r="Q54" s="20">
        <f t="shared" si="8"/>
        <v>25</v>
      </c>
    </row>
    <row r="55" spans="2:17" x14ac:dyDescent="0.25">
      <c r="B55" s="24">
        <v>435</v>
      </c>
      <c r="C55">
        <v>12</v>
      </c>
      <c r="D55">
        <v>15</v>
      </c>
      <c r="E55" s="11">
        <f t="shared" si="4"/>
        <v>27</v>
      </c>
      <c r="F55" s="21">
        <v>17</v>
      </c>
      <c r="G55">
        <v>11</v>
      </c>
      <c r="H55" s="20">
        <f t="shared" si="5"/>
        <v>28</v>
      </c>
      <c r="I55">
        <v>13</v>
      </c>
      <c r="J55">
        <v>9</v>
      </c>
      <c r="K55" s="11">
        <f t="shared" si="6"/>
        <v>22</v>
      </c>
      <c r="L55" s="21">
        <v>13</v>
      </c>
      <c r="M55">
        <v>9</v>
      </c>
      <c r="N55" s="20">
        <f t="shared" si="7"/>
        <v>22</v>
      </c>
      <c r="O55">
        <v>11</v>
      </c>
      <c r="P55">
        <v>8</v>
      </c>
      <c r="Q55" s="20">
        <f t="shared" si="8"/>
        <v>19</v>
      </c>
    </row>
    <row r="56" spans="2:17" x14ac:dyDescent="0.25">
      <c r="B56" s="24">
        <v>480</v>
      </c>
      <c r="C56">
        <v>11</v>
      </c>
      <c r="D56">
        <v>9</v>
      </c>
      <c r="E56" s="11">
        <f t="shared" si="4"/>
        <v>20</v>
      </c>
      <c r="F56" s="21">
        <v>8</v>
      </c>
      <c r="G56">
        <v>9</v>
      </c>
      <c r="H56" s="20">
        <f t="shared" si="5"/>
        <v>17</v>
      </c>
      <c r="I56">
        <v>10</v>
      </c>
      <c r="J56">
        <v>6</v>
      </c>
      <c r="K56" s="11">
        <f t="shared" si="6"/>
        <v>16</v>
      </c>
      <c r="L56" s="21">
        <v>10</v>
      </c>
      <c r="M56">
        <v>7</v>
      </c>
      <c r="N56" s="20">
        <f t="shared" si="7"/>
        <v>17</v>
      </c>
      <c r="O56">
        <v>10</v>
      </c>
      <c r="P56">
        <v>8</v>
      </c>
      <c r="Q56" s="20">
        <f t="shared" si="8"/>
        <v>18</v>
      </c>
    </row>
    <row r="57" spans="2:17" x14ac:dyDescent="0.25">
      <c r="B57" s="24">
        <v>500</v>
      </c>
      <c r="C57">
        <v>6</v>
      </c>
      <c r="D57">
        <v>7</v>
      </c>
      <c r="E57" s="11">
        <f t="shared" si="4"/>
        <v>13</v>
      </c>
      <c r="F57" s="21">
        <v>5</v>
      </c>
      <c r="G57">
        <v>5</v>
      </c>
      <c r="H57" s="20">
        <f t="shared" si="5"/>
        <v>10</v>
      </c>
      <c r="I57">
        <v>6</v>
      </c>
      <c r="J57">
        <v>7</v>
      </c>
      <c r="K57" s="11">
        <f t="shared" si="6"/>
        <v>13</v>
      </c>
      <c r="L57" s="21">
        <v>6</v>
      </c>
      <c r="M57">
        <v>6</v>
      </c>
      <c r="N57" s="20">
        <f t="shared" si="7"/>
        <v>12</v>
      </c>
      <c r="O57">
        <v>5</v>
      </c>
      <c r="P57">
        <v>5</v>
      </c>
      <c r="Q57" s="20">
        <f t="shared" si="8"/>
        <v>10</v>
      </c>
    </row>
    <row r="58" spans="2:17" x14ac:dyDescent="0.25">
      <c r="B58" s="24">
        <v>510</v>
      </c>
      <c r="C58">
        <v>11</v>
      </c>
      <c r="D58">
        <v>3</v>
      </c>
      <c r="E58" s="11">
        <f t="shared" si="4"/>
        <v>14</v>
      </c>
      <c r="F58" s="21">
        <v>12</v>
      </c>
      <c r="G58">
        <v>6</v>
      </c>
      <c r="H58" s="20">
        <f t="shared" si="5"/>
        <v>18</v>
      </c>
      <c r="I58">
        <v>13</v>
      </c>
      <c r="J58">
        <v>7</v>
      </c>
      <c r="K58" s="11">
        <f t="shared" si="6"/>
        <v>20</v>
      </c>
      <c r="L58" s="21">
        <v>14</v>
      </c>
      <c r="M58">
        <v>7</v>
      </c>
      <c r="N58" s="20">
        <f t="shared" si="7"/>
        <v>21</v>
      </c>
      <c r="O58">
        <v>12</v>
      </c>
      <c r="P58">
        <v>7</v>
      </c>
      <c r="Q58" s="20">
        <f t="shared" si="8"/>
        <v>19</v>
      </c>
    </row>
    <row r="59" spans="2:17" x14ac:dyDescent="0.25">
      <c r="B59" s="24">
        <v>540</v>
      </c>
      <c r="C59">
        <v>1</v>
      </c>
      <c r="E59" s="11">
        <f t="shared" si="4"/>
        <v>1</v>
      </c>
      <c r="F59" s="21">
        <v>2</v>
      </c>
      <c r="H59" s="20">
        <f t="shared" si="5"/>
        <v>2</v>
      </c>
      <c r="I59">
        <v>2</v>
      </c>
      <c r="K59" s="11">
        <f t="shared" si="6"/>
        <v>2</v>
      </c>
      <c r="L59" s="21"/>
      <c r="N59" s="20">
        <f t="shared" si="7"/>
        <v>0</v>
      </c>
      <c r="Q59" s="20">
        <v>0</v>
      </c>
    </row>
    <row r="60" spans="2:17" x14ac:dyDescent="0.25">
      <c r="B60" s="24">
        <v>545</v>
      </c>
      <c r="C60">
        <v>1</v>
      </c>
      <c r="E60" s="11">
        <f t="shared" si="4"/>
        <v>1</v>
      </c>
      <c r="F60" s="21">
        <v>1</v>
      </c>
      <c r="H60" s="20">
        <f t="shared" si="5"/>
        <v>1</v>
      </c>
      <c r="K60" s="11">
        <f t="shared" si="6"/>
        <v>0</v>
      </c>
      <c r="L60" s="21"/>
      <c r="N60" s="20">
        <f t="shared" si="7"/>
        <v>0</v>
      </c>
      <c r="Q60" s="20">
        <v>0</v>
      </c>
    </row>
    <row r="61" spans="2:17" x14ac:dyDescent="0.25">
      <c r="B61" s="24">
        <v>565</v>
      </c>
      <c r="C61">
        <v>17</v>
      </c>
      <c r="D61">
        <v>13</v>
      </c>
      <c r="E61" s="11">
        <f t="shared" si="4"/>
        <v>30</v>
      </c>
      <c r="F61" s="21">
        <v>15</v>
      </c>
      <c r="G61">
        <v>15</v>
      </c>
      <c r="H61" s="20">
        <f t="shared" si="5"/>
        <v>30</v>
      </c>
      <c r="I61">
        <v>19</v>
      </c>
      <c r="J61">
        <v>15</v>
      </c>
      <c r="K61" s="11">
        <f t="shared" si="6"/>
        <v>34</v>
      </c>
      <c r="L61" s="21">
        <v>20</v>
      </c>
      <c r="M61">
        <v>13</v>
      </c>
      <c r="N61" s="20">
        <f t="shared" si="7"/>
        <v>33</v>
      </c>
      <c r="O61">
        <v>18</v>
      </c>
      <c r="P61">
        <v>12</v>
      </c>
      <c r="Q61" s="20">
        <f>SUM(O61:P61)</f>
        <v>30</v>
      </c>
    </row>
    <row r="62" spans="2:17" x14ac:dyDescent="0.25">
      <c r="B62" s="24">
        <v>595</v>
      </c>
      <c r="C62">
        <v>8</v>
      </c>
      <c r="D62">
        <v>5</v>
      </c>
      <c r="E62" s="11">
        <f t="shared" si="4"/>
        <v>13</v>
      </c>
      <c r="F62" s="21">
        <v>10</v>
      </c>
      <c r="G62">
        <v>7</v>
      </c>
      <c r="H62" s="20">
        <f t="shared" si="5"/>
        <v>17</v>
      </c>
      <c r="I62">
        <v>16</v>
      </c>
      <c r="J62">
        <v>12</v>
      </c>
      <c r="K62" s="11">
        <f t="shared" si="6"/>
        <v>28</v>
      </c>
      <c r="L62" s="21">
        <v>15</v>
      </c>
      <c r="M62">
        <v>10</v>
      </c>
      <c r="N62" s="20">
        <f t="shared" si="7"/>
        <v>25</v>
      </c>
      <c r="O62">
        <v>21</v>
      </c>
      <c r="P62">
        <v>7</v>
      </c>
      <c r="Q62" s="20">
        <f>SUM(O62:P62)</f>
        <v>28</v>
      </c>
    </row>
    <row r="63" spans="2:17" x14ac:dyDescent="0.25">
      <c r="B63" s="66" t="s">
        <v>125</v>
      </c>
      <c r="C63" s="68">
        <v>123</v>
      </c>
      <c r="D63" s="68">
        <v>89</v>
      </c>
      <c r="E63" s="62">
        <f t="shared" si="4"/>
        <v>212</v>
      </c>
      <c r="F63" s="67">
        <v>126</v>
      </c>
      <c r="G63" s="68">
        <v>86</v>
      </c>
      <c r="H63" s="63">
        <f t="shared" si="5"/>
        <v>212</v>
      </c>
      <c r="I63" s="67">
        <v>133</v>
      </c>
      <c r="J63" s="68">
        <v>94</v>
      </c>
      <c r="K63" s="62">
        <f t="shared" si="6"/>
        <v>227</v>
      </c>
      <c r="L63" s="67">
        <v>129</v>
      </c>
      <c r="M63" s="68">
        <f>SUM(M50:M62)</f>
        <v>89</v>
      </c>
      <c r="N63" s="63">
        <f t="shared" si="7"/>
        <v>218</v>
      </c>
      <c r="O63" s="67">
        <v>131</v>
      </c>
      <c r="P63" s="68">
        <v>80</v>
      </c>
      <c r="Q63" s="63">
        <f t="shared" si="8"/>
        <v>211</v>
      </c>
    </row>
    <row r="67" spans="1:17" x14ac:dyDescent="0.25">
      <c r="B67" s="60" t="s">
        <v>201</v>
      </c>
      <c r="C67" s="117">
        <v>2021</v>
      </c>
      <c r="D67" s="117"/>
      <c r="E67" s="118"/>
      <c r="F67" s="120">
        <v>2022</v>
      </c>
      <c r="G67" s="121"/>
      <c r="H67" s="122"/>
      <c r="I67" s="116">
        <v>2023</v>
      </c>
      <c r="J67" s="117"/>
      <c r="K67" s="118"/>
      <c r="L67" s="120">
        <v>2024</v>
      </c>
      <c r="M67" s="121"/>
      <c r="N67" s="122"/>
      <c r="O67" s="116">
        <v>2025</v>
      </c>
      <c r="P67" s="117"/>
      <c r="Q67" s="118"/>
    </row>
    <row r="68" spans="1:17" x14ac:dyDescent="0.25">
      <c r="B68" s="64" t="s">
        <v>197</v>
      </c>
      <c r="C68" s="64" t="s">
        <v>127</v>
      </c>
      <c r="D68" s="64" t="s">
        <v>128</v>
      </c>
      <c r="E68" s="70" t="s">
        <v>200</v>
      </c>
      <c r="F68" s="65" t="s">
        <v>127</v>
      </c>
      <c r="G68" s="64" t="s">
        <v>128</v>
      </c>
      <c r="H68" s="69" t="s">
        <v>200</v>
      </c>
      <c r="I68" s="64" t="s">
        <v>127</v>
      </c>
      <c r="J68" s="64" t="s">
        <v>128</v>
      </c>
      <c r="K68" s="70" t="s">
        <v>200</v>
      </c>
      <c r="L68" s="65" t="s">
        <v>127</v>
      </c>
      <c r="M68" s="64" t="s">
        <v>128</v>
      </c>
      <c r="N68" s="69" t="s">
        <v>200</v>
      </c>
      <c r="O68" s="65" t="s">
        <v>127</v>
      </c>
      <c r="P68" s="64" t="s">
        <v>128</v>
      </c>
      <c r="Q68" s="69" t="s">
        <v>200</v>
      </c>
    </row>
    <row r="69" spans="1:17" x14ac:dyDescent="0.25">
      <c r="B69" s="24">
        <v>210</v>
      </c>
      <c r="C69">
        <v>1</v>
      </c>
      <c r="D69" s="11"/>
      <c r="E69" s="11">
        <f>SUM(C69:D69)</f>
        <v>1</v>
      </c>
      <c r="F69" s="21"/>
      <c r="G69" s="11"/>
      <c r="H69" s="20">
        <f>SUM(F69:G69)</f>
        <v>0</v>
      </c>
      <c r="J69" s="11"/>
      <c r="K69" s="11">
        <f>SUM(I69:J69)</f>
        <v>0</v>
      </c>
      <c r="L69" s="21"/>
      <c r="M69" s="11"/>
      <c r="N69" s="20">
        <f>SUM(L69:M69)</f>
        <v>0</v>
      </c>
      <c r="O69" s="21"/>
      <c r="P69" s="11"/>
      <c r="Q69" s="20">
        <v>0</v>
      </c>
    </row>
    <row r="70" spans="1:17" x14ac:dyDescent="0.25">
      <c r="A70" s="106"/>
      <c r="B70" s="24">
        <v>241</v>
      </c>
      <c r="C70">
        <v>12</v>
      </c>
      <c r="D70">
        <v>13</v>
      </c>
      <c r="E70" s="11">
        <f t="shared" ref="E70:E80" si="9">SUM(C70:D70)</f>
        <v>25</v>
      </c>
      <c r="F70" s="21">
        <v>13</v>
      </c>
      <c r="G70">
        <v>12</v>
      </c>
      <c r="H70" s="20">
        <f t="shared" ref="H70:H80" si="10">SUM(F70:G70)</f>
        <v>25</v>
      </c>
      <c r="I70">
        <v>14</v>
      </c>
      <c r="J70">
        <v>16</v>
      </c>
      <c r="K70" s="11">
        <f t="shared" ref="K70:K80" si="11">SUM(I70:J70)</f>
        <v>30</v>
      </c>
      <c r="L70" s="21">
        <v>15</v>
      </c>
      <c r="M70">
        <v>13</v>
      </c>
      <c r="N70" s="20">
        <f t="shared" ref="N70:N80" si="12">SUM(L70:M70)</f>
        <v>28</v>
      </c>
      <c r="O70">
        <v>14</v>
      </c>
      <c r="P70">
        <v>19</v>
      </c>
      <c r="Q70" s="20">
        <f t="shared" ref="Q70:Q80" si="13">SUM(O70:P70)</f>
        <v>33</v>
      </c>
    </row>
    <row r="71" spans="1:17" x14ac:dyDescent="0.25">
      <c r="A71" s="106"/>
      <c r="B71" s="24">
        <v>251</v>
      </c>
      <c r="C71">
        <v>7</v>
      </c>
      <c r="D71">
        <v>7</v>
      </c>
      <c r="E71" s="11">
        <f t="shared" si="9"/>
        <v>14</v>
      </c>
      <c r="F71" s="21">
        <v>10</v>
      </c>
      <c r="G71">
        <v>7</v>
      </c>
      <c r="H71" s="20">
        <f t="shared" si="10"/>
        <v>17</v>
      </c>
      <c r="I71">
        <v>9</v>
      </c>
      <c r="J71">
        <v>7</v>
      </c>
      <c r="K71" s="11">
        <f t="shared" si="11"/>
        <v>16</v>
      </c>
      <c r="L71" s="21">
        <v>7</v>
      </c>
      <c r="M71">
        <v>7</v>
      </c>
      <c r="N71" s="20">
        <f t="shared" si="12"/>
        <v>14</v>
      </c>
      <c r="O71">
        <v>8</v>
      </c>
      <c r="P71">
        <v>11</v>
      </c>
      <c r="Q71" s="20">
        <f t="shared" si="13"/>
        <v>19</v>
      </c>
    </row>
    <row r="72" spans="1:17" x14ac:dyDescent="0.25">
      <c r="A72" s="106"/>
      <c r="B72" s="24">
        <v>260</v>
      </c>
      <c r="C72">
        <v>4</v>
      </c>
      <c r="D72">
        <v>12</v>
      </c>
      <c r="E72" s="11">
        <f t="shared" si="9"/>
        <v>16</v>
      </c>
      <c r="F72" s="21">
        <v>3</v>
      </c>
      <c r="G72">
        <v>14</v>
      </c>
      <c r="H72" s="20">
        <f t="shared" si="10"/>
        <v>17</v>
      </c>
      <c r="I72">
        <v>4</v>
      </c>
      <c r="J72">
        <v>15</v>
      </c>
      <c r="K72" s="11">
        <f t="shared" si="11"/>
        <v>19</v>
      </c>
      <c r="L72" s="21">
        <v>4</v>
      </c>
      <c r="M72">
        <v>17</v>
      </c>
      <c r="N72" s="20">
        <f t="shared" si="12"/>
        <v>21</v>
      </c>
      <c r="O72">
        <v>5</v>
      </c>
      <c r="P72">
        <v>18</v>
      </c>
      <c r="Q72" s="20">
        <f t="shared" si="13"/>
        <v>23</v>
      </c>
    </row>
    <row r="73" spans="1:17" x14ac:dyDescent="0.25">
      <c r="A73" s="106"/>
      <c r="B73" s="24">
        <v>295</v>
      </c>
      <c r="C73">
        <v>14</v>
      </c>
      <c r="D73">
        <v>7</v>
      </c>
      <c r="E73" s="11">
        <f t="shared" si="9"/>
        <v>21</v>
      </c>
      <c r="F73" s="21">
        <v>14</v>
      </c>
      <c r="G73">
        <v>8</v>
      </c>
      <c r="H73" s="20">
        <f t="shared" si="10"/>
        <v>22</v>
      </c>
      <c r="I73">
        <v>18</v>
      </c>
      <c r="J73">
        <v>13</v>
      </c>
      <c r="K73" s="11">
        <f t="shared" si="11"/>
        <v>31</v>
      </c>
      <c r="L73" s="21">
        <v>17</v>
      </c>
      <c r="M73">
        <v>13</v>
      </c>
      <c r="N73" s="20">
        <f t="shared" si="12"/>
        <v>30</v>
      </c>
      <c r="O73">
        <v>16</v>
      </c>
      <c r="P73">
        <v>12</v>
      </c>
      <c r="Q73" s="20">
        <f t="shared" si="13"/>
        <v>28</v>
      </c>
    </row>
    <row r="74" spans="1:17" x14ac:dyDescent="0.25">
      <c r="A74" s="106"/>
      <c r="B74" s="24">
        <v>300</v>
      </c>
      <c r="C74">
        <v>2</v>
      </c>
      <c r="D74">
        <v>2</v>
      </c>
      <c r="E74" s="11">
        <f t="shared" si="9"/>
        <v>4</v>
      </c>
      <c r="F74" s="21">
        <v>2</v>
      </c>
      <c r="G74">
        <v>4</v>
      </c>
      <c r="H74" s="20">
        <f t="shared" si="10"/>
        <v>6</v>
      </c>
      <c r="I74">
        <v>3</v>
      </c>
      <c r="J74">
        <v>4</v>
      </c>
      <c r="K74" s="11">
        <f t="shared" si="11"/>
        <v>7</v>
      </c>
      <c r="L74" s="21">
        <v>5</v>
      </c>
      <c r="M74">
        <v>4</v>
      </c>
      <c r="N74" s="20">
        <f t="shared" si="12"/>
        <v>9</v>
      </c>
      <c r="O74">
        <v>6</v>
      </c>
      <c r="P74">
        <v>4</v>
      </c>
      <c r="Q74" s="20">
        <f t="shared" si="13"/>
        <v>10</v>
      </c>
    </row>
    <row r="75" spans="1:17" x14ac:dyDescent="0.25">
      <c r="A75" s="106"/>
      <c r="B75" s="24">
        <v>330</v>
      </c>
      <c r="C75">
        <v>14</v>
      </c>
      <c r="D75">
        <v>7</v>
      </c>
      <c r="E75" s="11">
        <f t="shared" si="9"/>
        <v>21</v>
      </c>
      <c r="F75" s="21">
        <v>13</v>
      </c>
      <c r="G75">
        <v>6</v>
      </c>
      <c r="H75" s="20">
        <f t="shared" si="10"/>
        <v>19</v>
      </c>
      <c r="I75">
        <v>14</v>
      </c>
      <c r="J75">
        <v>7</v>
      </c>
      <c r="K75" s="11">
        <f t="shared" si="11"/>
        <v>21</v>
      </c>
      <c r="L75" s="21">
        <v>13</v>
      </c>
      <c r="M75">
        <v>7</v>
      </c>
      <c r="N75" s="20">
        <f t="shared" si="12"/>
        <v>20</v>
      </c>
      <c r="O75">
        <v>13</v>
      </c>
      <c r="P75">
        <v>8</v>
      </c>
      <c r="Q75" s="20">
        <f t="shared" si="13"/>
        <v>21</v>
      </c>
    </row>
    <row r="76" spans="1:17" x14ac:dyDescent="0.25">
      <c r="A76" s="106"/>
      <c r="B76" s="24">
        <v>390</v>
      </c>
      <c r="C76">
        <v>7</v>
      </c>
      <c r="D76">
        <v>2</v>
      </c>
      <c r="E76" s="11">
        <f t="shared" si="9"/>
        <v>9</v>
      </c>
      <c r="F76" s="21">
        <v>4</v>
      </c>
      <c r="G76">
        <v>2</v>
      </c>
      <c r="H76" s="20">
        <f t="shared" si="10"/>
        <v>6</v>
      </c>
      <c r="I76">
        <v>7</v>
      </c>
      <c r="J76">
        <v>3</v>
      </c>
      <c r="K76" s="11">
        <f t="shared" si="11"/>
        <v>10</v>
      </c>
      <c r="L76" s="21">
        <v>6</v>
      </c>
      <c r="M76">
        <v>2</v>
      </c>
      <c r="N76" s="20">
        <f t="shared" si="12"/>
        <v>8</v>
      </c>
      <c r="O76">
        <v>7</v>
      </c>
      <c r="P76">
        <v>4</v>
      </c>
      <c r="Q76" s="20">
        <f t="shared" si="13"/>
        <v>11</v>
      </c>
    </row>
    <row r="77" spans="1:17" x14ac:dyDescent="0.25">
      <c r="A77" s="106"/>
      <c r="B77" s="24">
        <v>415</v>
      </c>
      <c r="C77">
        <v>7</v>
      </c>
      <c r="D77">
        <v>2</v>
      </c>
      <c r="E77" s="11">
        <f t="shared" si="9"/>
        <v>9</v>
      </c>
      <c r="F77" s="21">
        <v>6</v>
      </c>
      <c r="G77">
        <v>4</v>
      </c>
      <c r="H77" s="20">
        <f t="shared" si="10"/>
        <v>10</v>
      </c>
      <c r="I77">
        <v>6</v>
      </c>
      <c r="J77">
        <v>3</v>
      </c>
      <c r="K77" s="11">
        <f t="shared" si="11"/>
        <v>9</v>
      </c>
      <c r="L77" s="21">
        <v>6</v>
      </c>
      <c r="M77">
        <v>2</v>
      </c>
      <c r="N77" s="20">
        <f t="shared" si="12"/>
        <v>8</v>
      </c>
      <c r="O77">
        <v>6</v>
      </c>
      <c r="P77">
        <v>2</v>
      </c>
      <c r="Q77" s="20">
        <f t="shared" si="13"/>
        <v>8</v>
      </c>
    </row>
    <row r="78" spans="1:17" x14ac:dyDescent="0.25">
      <c r="A78" s="106"/>
      <c r="B78" s="24">
        <v>435</v>
      </c>
      <c r="D78">
        <v>1</v>
      </c>
      <c r="E78" s="11">
        <f t="shared" si="9"/>
        <v>1</v>
      </c>
      <c r="F78" s="21"/>
      <c r="G78">
        <v>1</v>
      </c>
      <c r="H78" s="20">
        <f t="shared" si="10"/>
        <v>1</v>
      </c>
      <c r="J78">
        <v>1</v>
      </c>
      <c r="K78" s="11">
        <f t="shared" si="11"/>
        <v>1</v>
      </c>
      <c r="L78" s="21"/>
      <c r="M78">
        <v>1</v>
      </c>
      <c r="N78" s="20">
        <f t="shared" si="12"/>
        <v>1</v>
      </c>
      <c r="P78">
        <v>1</v>
      </c>
      <c r="Q78" s="20">
        <f t="shared" si="13"/>
        <v>1</v>
      </c>
    </row>
    <row r="79" spans="1:17" x14ac:dyDescent="0.25">
      <c r="A79" s="106"/>
      <c r="B79" s="24">
        <v>545</v>
      </c>
      <c r="C79">
        <v>2</v>
      </c>
      <c r="D79">
        <v>10</v>
      </c>
      <c r="E79" s="11">
        <f t="shared" si="9"/>
        <v>12</v>
      </c>
      <c r="F79" s="21">
        <v>2</v>
      </c>
      <c r="G79">
        <v>10</v>
      </c>
      <c r="H79" s="20">
        <f t="shared" si="10"/>
        <v>12</v>
      </c>
      <c r="I79">
        <v>2</v>
      </c>
      <c r="J79">
        <v>9</v>
      </c>
      <c r="K79" s="11">
        <f t="shared" si="11"/>
        <v>11</v>
      </c>
      <c r="L79" s="21">
        <v>5</v>
      </c>
      <c r="M79">
        <v>9</v>
      </c>
      <c r="N79" s="20">
        <f t="shared" si="12"/>
        <v>14</v>
      </c>
      <c r="O79">
        <v>6</v>
      </c>
      <c r="P79">
        <v>11</v>
      </c>
      <c r="Q79" s="20">
        <f t="shared" si="13"/>
        <v>17</v>
      </c>
    </row>
    <row r="80" spans="1:17" x14ac:dyDescent="0.25">
      <c r="B80" s="61" t="s">
        <v>125</v>
      </c>
      <c r="C80" s="68">
        <v>70</v>
      </c>
      <c r="D80" s="68">
        <v>63</v>
      </c>
      <c r="E80" s="62">
        <f t="shared" si="9"/>
        <v>133</v>
      </c>
      <c r="F80" s="67">
        <v>67</v>
      </c>
      <c r="G80" s="68">
        <v>68</v>
      </c>
      <c r="H80" s="63">
        <f t="shared" si="10"/>
        <v>135</v>
      </c>
      <c r="I80" s="67">
        <v>77</v>
      </c>
      <c r="J80" s="68">
        <v>78</v>
      </c>
      <c r="K80" s="83">
        <f t="shared" si="11"/>
        <v>155</v>
      </c>
      <c r="L80" s="68">
        <v>78</v>
      </c>
      <c r="M80" s="68">
        <v>75</v>
      </c>
      <c r="N80" s="63">
        <f t="shared" si="12"/>
        <v>153</v>
      </c>
      <c r="O80" s="67">
        <v>81</v>
      </c>
      <c r="P80" s="68">
        <v>90</v>
      </c>
      <c r="Q80" s="63">
        <f t="shared" si="13"/>
        <v>171</v>
      </c>
    </row>
    <row r="84" spans="2:17" x14ac:dyDescent="0.25">
      <c r="B84" s="60" t="s">
        <v>202</v>
      </c>
      <c r="C84" s="117">
        <v>2021</v>
      </c>
      <c r="D84" s="117"/>
      <c r="E84" s="118"/>
      <c r="F84" s="120">
        <v>2022</v>
      </c>
      <c r="G84" s="121"/>
      <c r="H84" s="122"/>
      <c r="I84" s="116">
        <v>2023</v>
      </c>
      <c r="J84" s="117"/>
      <c r="K84" s="118"/>
      <c r="L84" s="120">
        <v>2024</v>
      </c>
      <c r="M84" s="121"/>
      <c r="N84" s="122"/>
      <c r="O84" s="116">
        <v>2025</v>
      </c>
      <c r="P84" s="117"/>
      <c r="Q84" s="118"/>
    </row>
    <row r="85" spans="2:17" x14ac:dyDescent="0.25">
      <c r="B85" s="64" t="s">
        <v>197</v>
      </c>
      <c r="C85" s="64" t="s">
        <v>127</v>
      </c>
      <c r="D85" s="64" t="s">
        <v>128</v>
      </c>
      <c r="E85" s="70" t="s">
        <v>129</v>
      </c>
      <c r="F85" s="65" t="s">
        <v>127</v>
      </c>
      <c r="G85" s="64" t="s">
        <v>128</v>
      </c>
      <c r="H85" s="69" t="s">
        <v>129</v>
      </c>
      <c r="I85" s="64" t="s">
        <v>127</v>
      </c>
      <c r="J85" s="64" t="s">
        <v>128</v>
      </c>
      <c r="K85" s="70" t="s">
        <v>129</v>
      </c>
      <c r="L85" s="65" t="s">
        <v>127</v>
      </c>
      <c r="M85" s="64" t="s">
        <v>128</v>
      </c>
      <c r="N85" s="69" t="s">
        <v>129</v>
      </c>
      <c r="O85" s="65" t="s">
        <v>127</v>
      </c>
      <c r="P85" s="64" t="s">
        <v>128</v>
      </c>
      <c r="Q85" s="69" t="s">
        <v>129</v>
      </c>
    </row>
    <row r="86" spans="2:17" x14ac:dyDescent="0.25">
      <c r="B86" s="24">
        <v>540</v>
      </c>
      <c r="C86">
        <v>1</v>
      </c>
      <c r="D86">
        <v>1</v>
      </c>
      <c r="E86" s="11">
        <f>SUM(C86:D86)</f>
        <v>2</v>
      </c>
      <c r="F86" s="21">
        <v>1</v>
      </c>
      <c r="G86">
        <v>1</v>
      </c>
      <c r="H86" s="20">
        <f>SUM(F86:G86)</f>
        <v>2</v>
      </c>
      <c r="J86">
        <v>1</v>
      </c>
      <c r="K86" s="11">
        <f>SUM(I86:J86)</f>
        <v>1</v>
      </c>
      <c r="L86" s="21"/>
      <c r="M86">
        <v>1</v>
      </c>
      <c r="N86" s="20">
        <f>SUM(L86:M86)</f>
        <v>1</v>
      </c>
      <c r="Q86" s="20">
        <f>SUM(O86:P86)</f>
        <v>0</v>
      </c>
    </row>
    <row r="87" spans="2:17" x14ac:dyDescent="0.25">
      <c r="B87" s="24">
        <v>650</v>
      </c>
      <c r="C87">
        <v>17</v>
      </c>
      <c r="D87">
        <v>3</v>
      </c>
      <c r="E87" s="11">
        <f t="shared" ref="E87:E96" si="14">SUM(C87:D87)</f>
        <v>20</v>
      </c>
      <c r="F87" s="21">
        <v>15</v>
      </c>
      <c r="G87">
        <v>3</v>
      </c>
      <c r="H87" s="20">
        <f t="shared" ref="H87:H96" si="15">SUM(F87:G87)</f>
        <v>18</v>
      </c>
      <c r="I87">
        <v>15</v>
      </c>
      <c r="J87">
        <v>5</v>
      </c>
      <c r="K87" s="11">
        <f t="shared" ref="K87:K96" si="16">SUM(I87:J87)</f>
        <v>20</v>
      </c>
      <c r="L87" s="21"/>
      <c r="N87" s="20">
        <f t="shared" ref="N87:N96" si="17">SUM(L87:M87)</f>
        <v>0</v>
      </c>
      <c r="Q87" s="20">
        <f t="shared" ref="Q87:Q96" si="18">SUM(O87:P87)</f>
        <v>0</v>
      </c>
    </row>
    <row r="88" spans="2:17" x14ac:dyDescent="0.25">
      <c r="B88" s="24">
        <v>670</v>
      </c>
      <c r="C88">
        <v>7</v>
      </c>
      <c r="D88">
        <v>6</v>
      </c>
      <c r="E88" s="11">
        <f t="shared" si="14"/>
        <v>13</v>
      </c>
      <c r="F88" s="21">
        <v>6</v>
      </c>
      <c r="G88">
        <v>5</v>
      </c>
      <c r="H88" s="20">
        <f t="shared" si="15"/>
        <v>11</v>
      </c>
      <c r="I88">
        <v>6</v>
      </c>
      <c r="J88">
        <v>6</v>
      </c>
      <c r="K88" s="11">
        <f t="shared" si="16"/>
        <v>12</v>
      </c>
      <c r="L88" s="21"/>
      <c r="M88">
        <v>2</v>
      </c>
      <c r="N88" s="20">
        <f t="shared" si="17"/>
        <v>2</v>
      </c>
      <c r="Q88" s="20">
        <f t="shared" si="18"/>
        <v>0</v>
      </c>
    </row>
    <row r="89" spans="2:17" x14ac:dyDescent="0.25">
      <c r="B89" s="24">
        <v>712</v>
      </c>
      <c r="C89">
        <v>10</v>
      </c>
      <c r="D89">
        <v>2</v>
      </c>
      <c r="E89" s="11">
        <f t="shared" si="14"/>
        <v>12</v>
      </c>
      <c r="F89" s="21">
        <v>15</v>
      </c>
      <c r="G89">
        <v>2</v>
      </c>
      <c r="H89" s="20">
        <f t="shared" si="15"/>
        <v>17</v>
      </c>
      <c r="I89">
        <v>15</v>
      </c>
      <c r="J89">
        <v>2</v>
      </c>
      <c r="K89" s="11">
        <f t="shared" si="16"/>
        <v>17</v>
      </c>
      <c r="L89" s="21">
        <v>2</v>
      </c>
      <c r="M89">
        <v>2</v>
      </c>
      <c r="N89" s="20">
        <f t="shared" si="17"/>
        <v>4</v>
      </c>
      <c r="Q89" s="20">
        <f t="shared" si="18"/>
        <v>0</v>
      </c>
    </row>
    <row r="90" spans="2:17" x14ac:dyDescent="0.25">
      <c r="B90" s="24">
        <v>713</v>
      </c>
      <c r="C90">
        <v>17</v>
      </c>
      <c r="D90">
        <v>7</v>
      </c>
      <c r="E90" s="11">
        <f t="shared" si="14"/>
        <v>24</v>
      </c>
      <c r="F90" s="21">
        <v>14</v>
      </c>
      <c r="G90">
        <v>9</v>
      </c>
      <c r="H90" s="20">
        <f t="shared" si="15"/>
        <v>23</v>
      </c>
      <c r="I90">
        <v>21</v>
      </c>
      <c r="J90">
        <v>9</v>
      </c>
      <c r="K90" s="11">
        <f t="shared" si="16"/>
        <v>30</v>
      </c>
      <c r="L90" s="21">
        <v>7</v>
      </c>
      <c r="M90">
        <v>2</v>
      </c>
      <c r="N90" s="20">
        <f t="shared" si="17"/>
        <v>9</v>
      </c>
      <c r="Q90" s="20">
        <f t="shared" si="18"/>
        <v>0</v>
      </c>
    </row>
    <row r="91" spans="2:17" x14ac:dyDescent="0.25">
      <c r="B91" s="24">
        <v>715</v>
      </c>
      <c r="C91">
        <v>30</v>
      </c>
      <c r="D91">
        <v>6</v>
      </c>
      <c r="E91" s="11">
        <f t="shared" si="14"/>
        <v>36</v>
      </c>
      <c r="F91" s="21">
        <v>28</v>
      </c>
      <c r="G91">
        <v>6</v>
      </c>
      <c r="H91" s="20">
        <f t="shared" si="15"/>
        <v>34</v>
      </c>
      <c r="I91">
        <v>27</v>
      </c>
      <c r="J91">
        <v>7</v>
      </c>
      <c r="K91" s="11">
        <f t="shared" si="16"/>
        <v>34</v>
      </c>
      <c r="L91" s="21">
        <v>7</v>
      </c>
      <c r="M91">
        <v>4</v>
      </c>
      <c r="N91" s="20">
        <f t="shared" si="17"/>
        <v>11</v>
      </c>
      <c r="Q91" s="20">
        <f t="shared" si="18"/>
        <v>0</v>
      </c>
    </row>
    <row r="92" spans="2:17" x14ac:dyDescent="0.25">
      <c r="B92" s="24">
        <v>880</v>
      </c>
      <c r="C92">
        <v>11</v>
      </c>
      <c r="D92">
        <v>3</v>
      </c>
      <c r="E92" s="11">
        <f>SUM(C92:D92)</f>
        <v>14</v>
      </c>
      <c r="F92" s="21">
        <v>16</v>
      </c>
      <c r="G92">
        <v>1</v>
      </c>
      <c r="H92" s="20">
        <f>SUM(F92:G92)</f>
        <v>17</v>
      </c>
      <c r="I92">
        <v>14</v>
      </c>
      <c r="J92">
        <v>2</v>
      </c>
      <c r="K92" s="11">
        <f>SUM(I92:J92)</f>
        <v>16</v>
      </c>
      <c r="L92" s="21">
        <v>5</v>
      </c>
      <c r="N92" s="20">
        <f>SUM(L92:M92)</f>
        <v>5</v>
      </c>
      <c r="Q92" s="20">
        <f>SUM(O92:P92)</f>
        <v>0</v>
      </c>
    </row>
    <row r="93" spans="2:17" x14ac:dyDescent="0.25">
      <c r="B93" s="24">
        <v>716</v>
      </c>
      <c r="C93" s="74" t="s">
        <v>203</v>
      </c>
      <c r="D93" s="74" t="s">
        <v>203</v>
      </c>
      <c r="E93" s="75" t="s">
        <v>203</v>
      </c>
      <c r="F93" s="73" t="s">
        <v>203</v>
      </c>
      <c r="G93" s="74" t="s">
        <v>203</v>
      </c>
      <c r="H93" s="80" t="s">
        <v>203</v>
      </c>
      <c r="I93" s="74" t="s">
        <v>203</v>
      </c>
      <c r="J93" s="74" t="s">
        <v>203</v>
      </c>
      <c r="K93" s="75" t="s">
        <v>203</v>
      </c>
      <c r="L93" s="21">
        <v>23</v>
      </c>
      <c r="M93">
        <v>3</v>
      </c>
      <c r="N93" s="20">
        <f t="shared" si="17"/>
        <v>26</v>
      </c>
      <c r="O93">
        <v>29</v>
      </c>
      <c r="P93">
        <v>4</v>
      </c>
      <c r="Q93" s="107">
        <f>SUM(O93:P93)</f>
        <v>33</v>
      </c>
    </row>
    <row r="94" spans="2:17" x14ac:dyDescent="0.25">
      <c r="B94" s="24">
        <v>720</v>
      </c>
      <c r="C94" s="74" t="s">
        <v>203</v>
      </c>
      <c r="D94" s="74" t="s">
        <v>203</v>
      </c>
      <c r="E94" s="75" t="s">
        <v>203</v>
      </c>
      <c r="F94" s="73" t="s">
        <v>203</v>
      </c>
      <c r="G94" s="74" t="s">
        <v>203</v>
      </c>
      <c r="H94" s="80" t="s">
        <v>203</v>
      </c>
      <c r="I94" s="74" t="s">
        <v>203</v>
      </c>
      <c r="J94" s="74" t="s">
        <v>203</v>
      </c>
      <c r="K94" s="75" t="s">
        <v>203</v>
      </c>
      <c r="L94" s="21">
        <v>27</v>
      </c>
      <c r="M94">
        <v>11</v>
      </c>
      <c r="N94" s="20">
        <f t="shared" si="17"/>
        <v>38</v>
      </c>
      <c r="O94">
        <v>35</v>
      </c>
      <c r="P94">
        <v>12</v>
      </c>
      <c r="Q94" s="107">
        <f t="shared" ref="Q94:Q95" si="19">SUM(O94:P94)</f>
        <v>47</v>
      </c>
    </row>
    <row r="95" spans="2:17" x14ac:dyDescent="0.25">
      <c r="B95" s="24">
        <v>725</v>
      </c>
      <c r="C95" s="74" t="s">
        <v>203</v>
      </c>
      <c r="D95" s="74" t="s">
        <v>203</v>
      </c>
      <c r="E95" s="75" t="s">
        <v>203</v>
      </c>
      <c r="F95" s="73" t="s">
        <v>203</v>
      </c>
      <c r="G95" s="74" t="s">
        <v>203</v>
      </c>
      <c r="H95" s="80" t="s">
        <v>203</v>
      </c>
      <c r="I95" s="74" t="s">
        <v>203</v>
      </c>
      <c r="J95" s="74" t="s">
        <v>203</v>
      </c>
      <c r="K95" s="75" t="s">
        <v>203</v>
      </c>
      <c r="L95" s="21">
        <v>16</v>
      </c>
      <c r="M95">
        <v>9</v>
      </c>
      <c r="N95" s="20">
        <f t="shared" si="17"/>
        <v>25</v>
      </c>
      <c r="O95">
        <v>21</v>
      </c>
      <c r="P95">
        <v>11</v>
      </c>
      <c r="Q95" s="107">
        <f t="shared" si="19"/>
        <v>32</v>
      </c>
    </row>
    <row r="96" spans="2:17" x14ac:dyDescent="0.25">
      <c r="B96" s="61" t="s">
        <v>125</v>
      </c>
      <c r="C96" s="68">
        <v>93</v>
      </c>
      <c r="D96" s="77">
        <v>28</v>
      </c>
      <c r="E96" s="84">
        <f t="shared" si="14"/>
        <v>121</v>
      </c>
      <c r="F96" s="76">
        <v>95</v>
      </c>
      <c r="G96" s="77">
        <v>27</v>
      </c>
      <c r="H96" s="78">
        <f t="shared" si="15"/>
        <v>122</v>
      </c>
      <c r="I96" s="76">
        <v>98</v>
      </c>
      <c r="J96" s="77">
        <v>32</v>
      </c>
      <c r="K96" s="84">
        <f t="shared" si="16"/>
        <v>130</v>
      </c>
      <c r="L96" s="76">
        <v>87</v>
      </c>
      <c r="M96" s="79">
        <v>34</v>
      </c>
      <c r="N96" s="78">
        <f t="shared" si="17"/>
        <v>121</v>
      </c>
      <c r="O96" s="81">
        <v>85</v>
      </c>
      <c r="P96" s="77">
        <v>27</v>
      </c>
      <c r="Q96" s="82">
        <f t="shared" si="18"/>
        <v>112</v>
      </c>
    </row>
    <row r="97" spans="2:17" x14ac:dyDescent="0.25">
      <c r="B97" s="72"/>
      <c r="E97" s="11"/>
      <c r="H97" s="11"/>
      <c r="K97" s="11"/>
      <c r="N97" s="11"/>
      <c r="Q97" s="11"/>
    </row>
    <row r="113" spans="2:17" x14ac:dyDescent="0.25">
      <c r="B113" s="11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</row>
    <row r="114" spans="2:17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2:17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26" spans="2:17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34" spans="2:17" s="11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2:17" s="11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2:17" s="11" customFormat="1" x14ac:dyDescent="0.25"/>
    <row r="137" spans="2:17" s="11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44" spans="2:17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8" spans="2:17" s="11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50" spans="2:17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8" spans="2:17" s="11" customFormat="1" x14ac:dyDescent="0.25"/>
    <row r="166" s="11" customFormat="1" x14ac:dyDescent="0.25"/>
    <row r="172" s="11" customFormat="1" x14ac:dyDescent="0.25"/>
  </sheetData>
  <mergeCells count="25">
    <mergeCell ref="L36:N36"/>
    <mergeCell ref="L84:N84"/>
    <mergeCell ref="I84:K84"/>
    <mergeCell ref="F84:H84"/>
    <mergeCell ref="C84:E84"/>
    <mergeCell ref="L67:N67"/>
    <mergeCell ref="I67:K67"/>
    <mergeCell ref="F67:H67"/>
    <mergeCell ref="C67:E67"/>
    <mergeCell ref="O36:Q36"/>
    <mergeCell ref="O48:Q48"/>
    <mergeCell ref="O67:Q67"/>
    <mergeCell ref="O84:Q84"/>
    <mergeCell ref="C113:E113"/>
    <mergeCell ref="F113:H113"/>
    <mergeCell ref="I113:K113"/>
    <mergeCell ref="L113:N113"/>
    <mergeCell ref="O113:Q113"/>
    <mergeCell ref="I36:K36"/>
    <mergeCell ref="F36:H36"/>
    <mergeCell ref="C36:E36"/>
    <mergeCell ref="L48:N48"/>
    <mergeCell ref="I48:K48"/>
    <mergeCell ref="F48:H48"/>
    <mergeCell ref="C48:E48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5"/>
  <sheetViews>
    <sheetView workbookViewId="0">
      <selection activeCell="S53" sqref="S53"/>
    </sheetView>
  </sheetViews>
  <sheetFormatPr defaultRowHeight="15" x14ac:dyDescent="0.25"/>
  <cols>
    <col min="1" max="1" width="27.28515625" customWidth="1"/>
    <col min="3" max="3" width="10" customWidth="1"/>
  </cols>
  <sheetData>
    <row r="1" spans="1:26" ht="18.75" x14ac:dyDescent="0.3">
      <c r="A1" s="18" t="s">
        <v>217</v>
      </c>
    </row>
    <row r="2" spans="1:26" x14ac:dyDescent="0.25">
      <c r="A2" s="19" t="s">
        <v>52</v>
      </c>
    </row>
    <row r="3" spans="1:26" x14ac:dyDescent="0.25">
      <c r="A3" s="19" t="s">
        <v>216</v>
      </c>
    </row>
    <row r="8" spans="1:26" x14ac:dyDescent="0.25">
      <c r="A8" t="s">
        <v>53</v>
      </c>
      <c r="B8" t="s">
        <v>54</v>
      </c>
      <c r="C8" t="s">
        <v>55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t="s">
        <v>67</v>
      </c>
      <c r="P8" t="s">
        <v>68</v>
      </c>
      <c r="Q8" t="s">
        <v>69</v>
      </c>
      <c r="R8" t="s">
        <v>70</v>
      </c>
      <c r="S8" t="s">
        <v>71</v>
      </c>
      <c r="T8" t="s">
        <v>72</v>
      </c>
      <c r="U8" t="s">
        <v>73</v>
      </c>
      <c r="V8" t="s">
        <v>74</v>
      </c>
      <c r="W8" t="s">
        <v>75</v>
      </c>
      <c r="X8" t="s">
        <v>76</v>
      </c>
      <c r="Y8" t="s">
        <v>219</v>
      </c>
      <c r="Z8" t="s">
        <v>220</v>
      </c>
    </row>
    <row r="9" spans="1:26" x14ac:dyDescent="0.25">
      <c r="A9" s="24" t="s">
        <v>77</v>
      </c>
      <c r="B9">
        <v>3140</v>
      </c>
      <c r="C9">
        <v>3092</v>
      </c>
      <c r="D9">
        <v>3087</v>
      </c>
      <c r="E9">
        <v>3152</v>
      </c>
      <c r="F9">
        <v>3069</v>
      </c>
      <c r="G9">
        <v>2841</v>
      </c>
      <c r="H9">
        <v>2643</v>
      </c>
      <c r="I9">
        <v>2464</v>
      </c>
      <c r="J9">
        <v>2306</v>
      </c>
      <c r="K9">
        <v>2446</v>
      </c>
      <c r="L9">
        <v>2554</v>
      </c>
      <c r="M9">
        <v>2680</v>
      </c>
      <c r="N9">
        <v>2783</v>
      </c>
      <c r="O9">
        <v>2918</v>
      </c>
      <c r="P9">
        <v>2873</v>
      </c>
      <c r="Q9">
        <v>2693</v>
      </c>
      <c r="R9">
        <v>2539</v>
      </c>
      <c r="S9">
        <v>2445</v>
      </c>
      <c r="T9">
        <v>2461</v>
      </c>
      <c r="U9">
        <v>2495</v>
      </c>
      <c r="V9">
        <v>2550</v>
      </c>
      <c r="W9">
        <v>2522</v>
      </c>
      <c r="X9">
        <v>2481</v>
      </c>
      <c r="Y9">
        <v>2504</v>
      </c>
      <c r="Z9">
        <v>2460</v>
      </c>
    </row>
    <row r="10" spans="1:26" x14ac:dyDescent="0.25">
      <c r="A10" s="24" t="s">
        <v>78</v>
      </c>
      <c r="B10">
        <v>2499</v>
      </c>
      <c r="C10">
        <v>2439</v>
      </c>
      <c r="D10">
        <v>2476</v>
      </c>
      <c r="E10">
        <v>2510</v>
      </c>
      <c r="F10">
        <v>2413</v>
      </c>
      <c r="G10">
        <v>2318</v>
      </c>
      <c r="H10">
        <v>2177</v>
      </c>
      <c r="I10">
        <v>2055</v>
      </c>
      <c r="J10">
        <v>2050</v>
      </c>
      <c r="K10">
        <v>1970</v>
      </c>
      <c r="L10">
        <v>2057</v>
      </c>
      <c r="M10">
        <v>2117</v>
      </c>
      <c r="N10">
        <v>2259</v>
      </c>
      <c r="O10">
        <v>2316</v>
      </c>
      <c r="P10">
        <v>2316</v>
      </c>
      <c r="Q10">
        <v>2263</v>
      </c>
      <c r="R10">
        <v>2249</v>
      </c>
      <c r="S10">
        <v>2262</v>
      </c>
      <c r="T10">
        <v>2229</v>
      </c>
      <c r="U10">
        <v>2184</v>
      </c>
      <c r="V10">
        <v>2193</v>
      </c>
      <c r="W10">
        <v>2290</v>
      </c>
      <c r="X10">
        <v>2308</v>
      </c>
      <c r="Y10">
        <v>2286</v>
      </c>
      <c r="Z10">
        <v>2150</v>
      </c>
    </row>
    <row r="11" spans="1:26" x14ac:dyDescent="0.25">
      <c r="A11" s="24" t="s">
        <v>79</v>
      </c>
      <c r="B11">
        <v>1902</v>
      </c>
      <c r="C11">
        <v>1993</v>
      </c>
      <c r="D11">
        <v>2024</v>
      </c>
      <c r="E11">
        <v>2159</v>
      </c>
      <c r="F11">
        <v>2191</v>
      </c>
      <c r="G11">
        <v>2254</v>
      </c>
      <c r="H11">
        <v>2193</v>
      </c>
      <c r="I11">
        <v>2203</v>
      </c>
      <c r="J11">
        <v>2199</v>
      </c>
      <c r="K11">
        <v>2164</v>
      </c>
      <c r="L11">
        <v>2234</v>
      </c>
      <c r="M11">
        <v>2264</v>
      </c>
      <c r="N11">
        <v>2311</v>
      </c>
      <c r="O11">
        <v>2313</v>
      </c>
      <c r="P11">
        <v>2315</v>
      </c>
      <c r="Q11">
        <v>2295</v>
      </c>
      <c r="R11">
        <v>2305</v>
      </c>
      <c r="S11">
        <v>2256</v>
      </c>
      <c r="T11">
        <v>2240</v>
      </c>
      <c r="U11">
        <v>2126</v>
      </c>
      <c r="V11">
        <v>2151</v>
      </c>
      <c r="W11">
        <v>2132</v>
      </c>
      <c r="X11">
        <v>2116</v>
      </c>
      <c r="Y11">
        <v>2173</v>
      </c>
      <c r="Z11">
        <v>2148</v>
      </c>
    </row>
    <row r="12" spans="1:26" x14ac:dyDescent="0.25">
      <c r="A12" s="24" t="s">
        <v>80</v>
      </c>
      <c r="B12">
        <v>2255</v>
      </c>
      <c r="C12">
        <v>2239</v>
      </c>
      <c r="D12">
        <v>2254</v>
      </c>
      <c r="E12">
        <v>2239</v>
      </c>
      <c r="F12">
        <v>2289</v>
      </c>
      <c r="G12">
        <v>2191</v>
      </c>
      <c r="H12">
        <v>2130</v>
      </c>
      <c r="I12">
        <v>1961</v>
      </c>
      <c r="J12">
        <v>1846</v>
      </c>
      <c r="K12">
        <v>1790</v>
      </c>
      <c r="L12">
        <v>1752</v>
      </c>
      <c r="M12">
        <v>1806</v>
      </c>
      <c r="N12">
        <v>1804</v>
      </c>
      <c r="O12">
        <v>1726</v>
      </c>
      <c r="P12">
        <v>1707</v>
      </c>
      <c r="Q12">
        <v>1652</v>
      </c>
      <c r="R12">
        <v>1622</v>
      </c>
      <c r="S12">
        <v>1659</v>
      </c>
      <c r="T12">
        <v>1624</v>
      </c>
      <c r="U12">
        <v>1693</v>
      </c>
      <c r="V12">
        <v>1728</v>
      </c>
      <c r="W12">
        <v>1815</v>
      </c>
      <c r="X12">
        <v>1840</v>
      </c>
      <c r="Y12">
        <v>1834</v>
      </c>
      <c r="Z12">
        <v>1706</v>
      </c>
    </row>
    <row r="13" spans="1:26" x14ac:dyDescent="0.25">
      <c r="A13" s="24" t="s">
        <v>81</v>
      </c>
      <c r="B13">
        <v>1693</v>
      </c>
      <c r="C13">
        <v>1662</v>
      </c>
      <c r="D13">
        <v>1695</v>
      </c>
      <c r="E13">
        <v>1735</v>
      </c>
      <c r="F13">
        <v>1718</v>
      </c>
      <c r="G13">
        <v>1595</v>
      </c>
      <c r="H13">
        <v>1518</v>
      </c>
      <c r="I13">
        <v>1520</v>
      </c>
      <c r="J13">
        <v>1603</v>
      </c>
      <c r="K13">
        <v>1641</v>
      </c>
      <c r="L13">
        <v>1814</v>
      </c>
      <c r="M13">
        <v>1820</v>
      </c>
      <c r="N13">
        <v>1995</v>
      </c>
      <c r="O13">
        <v>1923</v>
      </c>
      <c r="P13">
        <v>1944</v>
      </c>
      <c r="Q13">
        <v>1827</v>
      </c>
      <c r="R13">
        <v>1794</v>
      </c>
      <c r="S13">
        <v>1767</v>
      </c>
      <c r="T13">
        <v>1738</v>
      </c>
      <c r="U13">
        <v>1682</v>
      </c>
      <c r="V13">
        <v>1652</v>
      </c>
      <c r="W13">
        <v>1676</v>
      </c>
      <c r="X13">
        <v>1564</v>
      </c>
      <c r="Y13">
        <v>1545</v>
      </c>
      <c r="Z13">
        <v>1529</v>
      </c>
    </row>
    <row r="14" spans="1:26" x14ac:dyDescent="0.25">
      <c r="A14" s="24" t="s">
        <v>83</v>
      </c>
      <c r="B14">
        <v>1242</v>
      </c>
      <c r="C14">
        <v>1253</v>
      </c>
      <c r="D14">
        <v>1275</v>
      </c>
      <c r="E14">
        <v>1329</v>
      </c>
      <c r="F14">
        <v>1332</v>
      </c>
      <c r="G14">
        <v>1297</v>
      </c>
      <c r="H14">
        <v>1211</v>
      </c>
      <c r="I14">
        <v>1216</v>
      </c>
      <c r="J14">
        <v>1120</v>
      </c>
      <c r="K14">
        <v>1117</v>
      </c>
      <c r="L14">
        <v>1201</v>
      </c>
      <c r="M14">
        <v>1258</v>
      </c>
      <c r="N14">
        <v>1250</v>
      </c>
      <c r="O14">
        <v>1221</v>
      </c>
      <c r="P14">
        <v>1181</v>
      </c>
      <c r="Q14">
        <v>1205</v>
      </c>
      <c r="R14">
        <v>1153</v>
      </c>
      <c r="S14">
        <v>1077</v>
      </c>
      <c r="T14">
        <v>1104</v>
      </c>
      <c r="U14">
        <v>1135</v>
      </c>
      <c r="V14">
        <v>1119</v>
      </c>
      <c r="W14">
        <v>1094</v>
      </c>
      <c r="X14">
        <v>1114</v>
      </c>
      <c r="Y14">
        <v>1163</v>
      </c>
      <c r="Z14">
        <v>1121</v>
      </c>
    </row>
    <row r="15" spans="1:26" x14ac:dyDescent="0.25">
      <c r="A15" s="24" t="s">
        <v>82</v>
      </c>
      <c r="B15">
        <v>1965</v>
      </c>
      <c r="C15">
        <v>1932</v>
      </c>
      <c r="D15">
        <v>1952</v>
      </c>
      <c r="E15">
        <v>1921</v>
      </c>
      <c r="F15">
        <v>1866</v>
      </c>
      <c r="G15">
        <v>1867</v>
      </c>
      <c r="H15">
        <v>1807</v>
      </c>
      <c r="I15">
        <v>1655</v>
      </c>
      <c r="J15">
        <v>1577</v>
      </c>
      <c r="K15">
        <v>1604</v>
      </c>
      <c r="L15">
        <v>1558</v>
      </c>
      <c r="M15">
        <v>1603</v>
      </c>
      <c r="N15">
        <v>1591</v>
      </c>
      <c r="O15">
        <v>1647</v>
      </c>
      <c r="P15">
        <v>1581</v>
      </c>
      <c r="Q15">
        <v>1510</v>
      </c>
      <c r="R15">
        <v>1500</v>
      </c>
      <c r="S15">
        <v>1454</v>
      </c>
      <c r="T15">
        <v>1389</v>
      </c>
      <c r="U15">
        <v>1379</v>
      </c>
      <c r="V15">
        <v>1333</v>
      </c>
      <c r="W15">
        <v>1331</v>
      </c>
      <c r="X15">
        <v>1203</v>
      </c>
      <c r="Y15">
        <v>1193</v>
      </c>
      <c r="Z15">
        <v>1040</v>
      </c>
    </row>
    <row r="16" spans="1:26" x14ac:dyDescent="0.25">
      <c r="A16" s="24" t="s">
        <v>84</v>
      </c>
      <c r="B16">
        <v>1044</v>
      </c>
      <c r="C16">
        <v>1059</v>
      </c>
      <c r="D16">
        <v>1112</v>
      </c>
      <c r="E16">
        <v>1148</v>
      </c>
      <c r="F16">
        <v>1077</v>
      </c>
      <c r="G16">
        <v>1030</v>
      </c>
      <c r="H16">
        <v>1029</v>
      </c>
      <c r="I16">
        <v>994</v>
      </c>
      <c r="J16">
        <v>978</v>
      </c>
      <c r="K16">
        <v>1032</v>
      </c>
      <c r="L16">
        <v>1130</v>
      </c>
      <c r="M16">
        <v>1161</v>
      </c>
      <c r="N16">
        <v>1174</v>
      </c>
      <c r="O16">
        <v>1164</v>
      </c>
      <c r="P16">
        <v>1140</v>
      </c>
      <c r="Q16">
        <v>1157</v>
      </c>
      <c r="R16">
        <v>1144</v>
      </c>
      <c r="S16">
        <v>1113</v>
      </c>
      <c r="T16">
        <v>1096</v>
      </c>
      <c r="U16">
        <v>1129</v>
      </c>
      <c r="V16">
        <v>1136</v>
      </c>
      <c r="W16">
        <v>1097</v>
      </c>
      <c r="X16">
        <v>1073</v>
      </c>
      <c r="Y16">
        <v>1075</v>
      </c>
      <c r="Z16">
        <v>1030</v>
      </c>
    </row>
    <row r="17" spans="1:26" x14ac:dyDescent="0.25">
      <c r="A17" s="24" t="s">
        <v>85</v>
      </c>
      <c r="B17">
        <v>1111</v>
      </c>
      <c r="C17">
        <v>1179</v>
      </c>
      <c r="D17">
        <v>1156</v>
      </c>
      <c r="E17">
        <v>1262</v>
      </c>
      <c r="F17">
        <v>1253</v>
      </c>
      <c r="G17">
        <v>1165</v>
      </c>
      <c r="H17">
        <v>1140</v>
      </c>
      <c r="I17">
        <v>1120</v>
      </c>
      <c r="J17">
        <v>1083</v>
      </c>
      <c r="K17">
        <v>1081</v>
      </c>
      <c r="L17">
        <v>1104</v>
      </c>
      <c r="M17">
        <v>1089</v>
      </c>
      <c r="N17">
        <v>1134</v>
      </c>
      <c r="O17">
        <v>1107</v>
      </c>
      <c r="P17">
        <v>1090</v>
      </c>
      <c r="Q17">
        <v>988</v>
      </c>
      <c r="R17">
        <v>921</v>
      </c>
      <c r="S17">
        <v>839</v>
      </c>
      <c r="T17">
        <v>795</v>
      </c>
      <c r="U17">
        <v>786</v>
      </c>
      <c r="V17">
        <v>866</v>
      </c>
      <c r="W17">
        <v>867</v>
      </c>
      <c r="X17">
        <v>897</v>
      </c>
      <c r="Y17">
        <v>907</v>
      </c>
      <c r="Z17">
        <v>929</v>
      </c>
    </row>
    <row r="18" spans="1:26" x14ac:dyDescent="0.25">
      <c r="A18" s="24" t="s">
        <v>86</v>
      </c>
      <c r="B18">
        <v>428</v>
      </c>
      <c r="C18">
        <v>479</v>
      </c>
      <c r="D18">
        <v>499</v>
      </c>
      <c r="E18">
        <v>519</v>
      </c>
      <c r="F18">
        <v>521</v>
      </c>
      <c r="G18">
        <v>504</v>
      </c>
      <c r="H18">
        <v>520</v>
      </c>
      <c r="I18">
        <v>485</v>
      </c>
      <c r="J18">
        <v>478</v>
      </c>
      <c r="K18">
        <v>504</v>
      </c>
      <c r="L18">
        <v>521</v>
      </c>
      <c r="M18">
        <v>514</v>
      </c>
      <c r="N18">
        <v>524</v>
      </c>
      <c r="O18">
        <v>511</v>
      </c>
      <c r="P18">
        <v>533</v>
      </c>
      <c r="Q18">
        <v>533</v>
      </c>
      <c r="R18">
        <v>520</v>
      </c>
      <c r="S18">
        <v>513</v>
      </c>
      <c r="T18">
        <v>488</v>
      </c>
      <c r="U18">
        <v>501</v>
      </c>
      <c r="V18">
        <v>511</v>
      </c>
      <c r="W18">
        <v>517</v>
      </c>
      <c r="X18">
        <v>511</v>
      </c>
      <c r="Y18">
        <v>514</v>
      </c>
      <c r="Z18">
        <v>521</v>
      </c>
    </row>
    <row r="19" spans="1:26" x14ac:dyDescent="0.25">
      <c r="A19" s="24" t="s">
        <v>1</v>
      </c>
      <c r="B19">
        <v>827</v>
      </c>
      <c r="C19">
        <v>806</v>
      </c>
      <c r="D19">
        <v>790</v>
      </c>
      <c r="E19">
        <v>773</v>
      </c>
      <c r="F19">
        <v>745</v>
      </c>
      <c r="G19">
        <v>682</v>
      </c>
      <c r="H19">
        <v>643</v>
      </c>
      <c r="I19">
        <v>629</v>
      </c>
      <c r="J19">
        <v>644</v>
      </c>
      <c r="K19">
        <v>654</v>
      </c>
      <c r="L19">
        <v>676</v>
      </c>
      <c r="M19">
        <v>672</v>
      </c>
      <c r="N19">
        <v>666</v>
      </c>
      <c r="O19">
        <v>638</v>
      </c>
      <c r="P19">
        <v>629</v>
      </c>
      <c r="Q19">
        <v>542</v>
      </c>
      <c r="R19">
        <v>510</v>
      </c>
      <c r="S19">
        <v>493</v>
      </c>
      <c r="T19">
        <v>509</v>
      </c>
      <c r="U19">
        <v>526</v>
      </c>
      <c r="V19">
        <v>523</v>
      </c>
      <c r="W19">
        <v>501</v>
      </c>
      <c r="X19">
        <v>520</v>
      </c>
      <c r="Y19">
        <v>540</v>
      </c>
      <c r="Z19">
        <v>507</v>
      </c>
    </row>
    <row r="20" spans="1:26" x14ac:dyDescent="0.25">
      <c r="A20" s="24" t="s">
        <v>160</v>
      </c>
      <c r="B20">
        <v>111</v>
      </c>
      <c r="C20">
        <v>167</v>
      </c>
      <c r="D20">
        <v>226</v>
      </c>
      <c r="E20">
        <v>309</v>
      </c>
      <c r="F20">
        <v>353</v>
      </c>
      <c r="G20">
        <v>342</v>
      </c>
      <c r="H20">
        <v>387</v>
      </c>
      <c r="I20">
        <v>435</v>
      </c>
      <c r="J20">
        <v>467</v>
      </c>
      <c r="K20">
        <v>467</v>
      </c>
      <c r="L20">
        <v>460</v>
      </c>
      <c r="M20">
        <v>444</v>
      </c>
      <c r="N20">
        <v>479</v>
      </c>
      <c r="O20">
        <v>459</v>
      </c>
      <c r="P20">
        <v>425</v>
      </c>
      <c r="Q20">
        <v>403</v>
      </c>
      <c r="R20">
        <v>408</v>
      </c>
      <c r="S20">
        <v>409</v>
      </c>
      <c r="T20">
        <v>409</v>
      </c>
      <c r="U20">
        <v>420</v>
      </c>
      <c r="V20">
        <v>444</v>
      </c>
      <c r="W20">
        <v>452</v>
      </c>
      <c r="X20">
        <v>453</v>
      </c>
      <c r="Y20">
        <v>452</v>
      </c>
      <c r="Z20">
        <v>449</v>
      </c>
    </row>
    <row r="21" spans="1:26" x14ac:dyDescent="0.25">
      <c r="A21" s="24" t="s">
        <v>87</v>
      </c>
      <c r="L21">
        <v>274</v>
      </c>
      <c r="M21">
        <v>289</v>
      </c>
      <c r="N21">
        <v>284</v>
      </c>
      <c r="O21">
        <v>277</v>
      </c>
      <c r="P21">
        <v>273</v>
      </c>
      <c r="Q21">
        <v>261</v>
      </c>
      <c r="R21">
        <v>253</v>
      </c>
      <c r="S21">
        <v>262</v>
      </c>
      <c r="T21">
        <v>280</v>
      </c>
      <c r="U21">
        <v>276</v>
      </c>
      <c r="V21">
        <v>278</v>
      </c>
      <c r="W21">
        <v>292</v>
      </c>
      <c r="X21">
        <v>276</v>
      </c>
      <c r="Y21">
        <v>284</v>
      </c>
      <c r="Z21">
        <v>278</v>
      </c>
    </row>
    <row r="22" spans="1:26" x14ac:dyDescent="0.25">
      <c r="A22" s="24" t="s">
        <v>218</v>
      </c>
      <c r="T22">
        <v>204</v>
      </c>
      <c r="U22">
        <v>237</v>
      </c>
      <c r="V22">
        <v>232</v>
      </c>
      <c r="W22">
        <v>240</v>
      </c>
      <c r="X22">
        <v>247</v>
      </c>
      <c r="Y22">
        <v>258</v>
      </c>
      <c r="Z22">
        <v>253</v>
      </c>
    </row>
    <row r="23" spans="1:26" x14ac:dyDescent="0.25">
      <c r="A23" s="24" t="s">
        <v>88</v>
      </c>
      <c r="B23">
        <v>98</v>
      </c>
      <c r="C23">
        <v>148</v>
      </c>
      <c r="D23">
        <v>190</v>
      </c>
      <c r="E23">
        <v>219</v>
      </c>
      <c r="F23">
        <v>232</v>
      </c>
      <c r="G23">
        <v>224</v>
      </c>
      <c r="H23">
        <v>233</v>
      </c>
      <c r="I23">
        <v>209</v>
      </c>
      <c r="J23">
        <v>209</v>
      </c>
      <c r="K23">
        <v>228</v>
      </c>
      <c r="L23">
        <v>226</v>
      </c>
      <c r="M23">
        <v>214</v>
      </c>
      <c r="N23">
        <v>246</v>
      </c>
      <c r="O23">
        <v>243</v>
      </c>
      <c r="P23">
        <v>246</v>
      </c>
      <c r="Q23">
        <v>240</v>
      </c>
      <c r="R23">
        <v>229</v>
      </c>
      <c r="S23">
        <v>215</v>
      </c>
      <c r="T23">
        <v>204</v>
      </c>
      <c r="U23">
        <v>200</v>
      </c>
      <c r="V23">
        <v>218</v>
      </c>
      <c r="W23">
        <v>223</v>
      </c>
      <c r="X23">
        <v>222</v>
      </c>
      <c r="Y23">
        <v>221</v>
      </c>
      <c r="Z23">
        <v>238</v>
      </c>
    </row>
    <row r="24" spans="1:26" x14ac:dyDescent="0.25">
      <c r="A24" s="24" t="s">
        <v>89</v>
      </c>
      <c r="G24">
        <v>115</v>
      </c>
      <c r="H24">
        <v>130</v>
      </c>
      <c r="I24">
        <v>136</v>
      </c>
      <c r="J24">
        <v>142</v>
      </c>
      <c r="K24">
        <v>188</v>
      </c>
      <c r="L24">
        <v>218</v>
      </c>
      <c r="M24">
        <v>210</v>
      </c>
      <c r="N24">
        <v>210</v>
      </c>
      <c r="O24">
        <v>168</v>
      </c>
      <c r="P24">
        <v>137</v>
      </c>
      <c r="Q24">
        <v>147</v>
      </c>
      <c r="R24">
        <v>162</v>
      </c>
      <c r="S24">
        <v>172</v>
      </c>
      <c r="T24">
        <v>165</v>
      </c>
      <c r="U24">
        <v>152</v>
      </c>
      <c r="V24">
        <v>157</v>
      </c>
      <c r="W24">
        <v>145</v>
      </c>
      <c r="X24">
        <v>153</v>
      </c>
      <c r="Y24">
        <v>161</v>
      </c>
      <c r="Z24">
        <v>184</v>
      </c>
    </row>
    <row r="25" spans="1:26" x14ac:dyDescent="0.25">
      <c r="A25" s="24" t="s">
        <v>90</v>
      </c>
      <c r="B25">
        <v>18682</v>
      </c>
      <c r="C25">
        <v>18974</v>
      </c>
      <c r="D25">
        <v>19451</v>
      </c>
      <c r="E25">
        <v>20123</v>
      </c>
      <c r="F25">
        <v>19965</v>
      </c>
      <c r="G25">
        <v>19261</v>
      </c>
      <c r="H25">
        <v>18607</v>
      </c>
      <c r="I25">
        <v>17907</v>
      </c>
      <c r="J25">
        <v>17563</v>
      </c>
      <c r="K25">
        <v>17737</v>
      </c>
      <c r="L25">
        <v>18397</v>
      </c>
      <c r="M25">
        <v>18840</v>
      </c>
      <c r="N25">
        <v>19591</v>
      </c>
      <c r="O25">
        <v>19611</v>
      </c>
      <c r="P25">
        <v>19439</v>
      </c>
      <c r="Q25">
        <v>18804</v>
      </c>
      <c r="R25">
        <v>18444</v>
      </c>
      <c r="S25">
        <v>18133</v>
      </c>
      <c r="T25">
        <v>17963</v>
      </c>
      <c r="U25">
        <v>18014</v>
      </c>
      <c r="V25">
        <v>18226</v>
      </c>
      <c r="W25">
        <v>18352</v>
      </c>
      <c r="X25">
        <v>18221</v>
      </c>
      <c r="Y25">
        <v>18400</v>
      </c>
      <c r="Z25">
        <v>17795</v>
      </c>
    </row>
  </sheetData>
  <sortState xmlns:xlrd2="http://schemas.microsoft.com/office/spreadsheetml/2017/richdata2" ref="A9:Z24">
    <sortCondition descending="1" ref="Z9:Z24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0"/>
  <sheetViews>
    <sheetView workbookViewId="0">
      <selection activeCell="A4" sqref="A4"/>
    </sheetView>
  </sheetViews>
  <sheetFormatPr defaultRowHeight="15" x14ac:dyDescent="0.25"/>
  <cols>
    <col min="1" max="1" width="28.5703125" customWidth="1"/>
  </cols>
  <sheetData>
    <row r="1" spans="1:16" ht="18.75" x14ac:dyDescent="0.3">
      <c r="A1" s="33" t="s">
        <v>233</v>
      </c>
    </row>
    <row r="2" spans="1:16" x14ac:dyDescent="0.25">
      <c r="A2" s="19" t="s">
        <v>234</v>
      </c>
    </row>
    <row r="5" spans="1:16" ht="27" customHeight="1" x14ac:dyDescent="0.25">
      <c r="A5" s="27" t="s">
        <v>152</v>
      </c>
      <c r="B5" s="123">
        <v>2021</v>
      </c>
      <c r="C5" s="123"/>
      <c r="D5" s="123"/>
      <c r="E5" s="123">
        <v>2022</v>
      </c>
      <c r="F5" s="123"/>
      <c r="G5" s="123"/>
      <c r="H5" s="123">
        <v>2023</v>
      </c>
      <c r="I5" s="123"/>
      <c r="J5" s="123"/>
      <c r="K5" s="123">
        <v>2024</v>
      </c>
      <c r="L5" s="123"/>
      <c r="M5" s="123"/>
      <c r="N5" s="123">
        <v>2025</v>
      </c>
      <c r="O5" s="123"/>
      <c r="P5" s="123"/>
    </row>
    <row r="6" spans="1:16" x14ac:dyDescent="0.25">
      <c r="A6" s="34"/>
      <c r="B6" s="27" t="s">
        <v>127</v>
      </c>
      <c r="C6" s="27" t="s">
        <v>128</v>
      </c>
      <c r="D6" s="27" t="s">
        <v>129</v>
      </c>
      <c r="E6" s="27" t="s">
        <v>127</v>
      </c>
      <c r="F6" s="27" t="s">
        <v>128</v>
      </c>
      <c r="G6" s="27" t="s">
        <v>129</v>
      </c>
      <c r="H6" s="27" t="s">
        <v>127</v>
      </c>
      <c r="I6" s="27" t="s">
        <v>128</v>
      </c>
      <c r="J6" s="27" t="s">
        <v>129</v>
      </c>
      <c r="K6" s="27" t="s">
        <v>127</v>
      </c>
      <c r="L6" s="27" t="s">
        <v>128</v>
      </c>
      <c r="M6" s="27" t="s">
        <v>129</v>
      </c>
      <c r="N6" s="27" t="s">
        <v>127</v>
      </c>
      <c r="O6" s="27" t="s">
        <v>128</v>
      </c>
      <c r="P6" s="27" t="s">
        <v>129</v>
      </c>
    </row>
    <row r="7" spans="1:16" x14ac:dyDescent="0.25">
      <c r="A7" s="35" t="s">
        <v>25</v>
      </c>
      <c r="B7" s="36">
        <v>25</v>
      </c>
      <c r="C7" s="36">
        <v>23</v>
      </c>
      <c r="D7" s="36">
        <v>48</v>
      </c>
      <c r="E7" s="36">
        <v>22</v>
      </c>
      <c r="F7" s="36">
        <v>15</v>
      </c>
      <c r="G7" s="36">
        <v>37</v>
      </c>
      <c r="H7" s="36">
        <v>26</v>
      </c>
      <c r="I7" s="36">
        <v>17</v>
      </c>
      <c r="J7" s="36">
        <v>43</v>
      </c>
      <c r="K7" s="36">
        <v>25</v>
      </c>
      <c r="L7" s="36">
        <v>24</v>
      </c>
      <c r="M7" s="36">
        <v>49</v>
      </c>
      <c r="N7" s="36">
        <v>25</v>
      </c>
      <c r="O7" s="36">
        <v>14</v>
      </c>
      <c r="P7" s="36">
        <v>39</v>
      </c>
    </row>
    <row r="8" spans="1:16" x14ac:dyDescent="0.25">
      <c r="A8" s="37" t="s">
        <v>94</v>
      </c>
      <c r="B8">
        <v>2</v>
      </c>
      <c r="D8">
        <v>2</v>
      </c>
      <c r="H8">
        <v>1</v>
      </c>
      <c r="I8">
        <v>1</v>
      </c>
      <c r="J8">
        <v>2</v>
      </c>
      <c r="L8">
        <v>2</v>
      </c>
      <c r="M8">
        <v>2</v>
      </c>
      <c r="N8">
        <v>1</v>
      </c>
      <c r="P8">
        <v>1</v>
      </c>
    </row>
    <row r="9" spans="1:16" x14ac:dyDescent="0.25">
      <c r="A9" s="37" t="s">
        <v>95</v>
      </c>
      <c r="B9">
        <v>5</v>
      </c>
      <c r="C9">
        <v>3</v>
      </c>
      <c r="D9">
        <v>8</v>
      </c>
      <c r="E9">
        <v>4</v>
      </c>
      <c r="F9">
        <v>1</v>
      </c>
      <c r="G9">
        <v>5</v>
      </c>
      <c r="H9">
        <v>2</v>
      </c>
      <c r="J9">
        <v>2</v>
      </c>
      <c r="L9">
        <v>2</v>
      </c>
      <c r="M9">
        <v>2</v>
      </c>
      <c r="N9">
        <v>2</v>
      </c>
      <c r="O9">
        <v>2</v>
      </c>
      <c r="P9">
        <v>4</v>
      </c>
    </row>
    <row r="10" spans="1:16" x14ac:dyDescent="0.25">
      <c r="A10" s="37" t="s">
        <v>111</v>
      </c>
      <c r="B10">
        <v>2</v>
      </c>
      <c r="C10">
        <v>1</v>
      </c>
      <c r="D10">
        <v>3</v>
      </c>
      <c r="E10">
        <v>2</v>
      </c>
      <c r="F10">
        <v>2</v>
      </c>
      <c r="G10">
        <v>4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3</v>
      </c>
      <c r="O10">
        <v>1</v>
      </c>
      <c r="P10">
        <v>4</v>
      </c>
    </row>
    <row r="11" spans="1:16" x14ac:dyDescent="0.25">
      <c r="A11" s="37" t="s">
        <v>96</v>
      </c>
      <c r="B11">
        <v>5</v>
      </c>
      <c r="C11">
        <v>1</v>
      </c>
      <c r="D11">
        <v>6</v>
      </c>
      <c r="E11">
        <v>3</v>
      </c>
      <c r="F11">
        <v>1</v>
      </c>
      <c r="G11">
        <v>4</v>
      </c>
      <c r="H11">
        <v>1</v>
      </c>
      <c r="I11">
        <v>2</v>
      </c>
      <c r="J11">
        <v>3</v>
      </c>
      <c r="K11">
        <v>3</v>
      </c>
      <c r="L11">
        <v>4</v>
      </c>
      <c r="M11">
        <v>7</v>
      </c>
      <c r="N11">
        <v>5</v>
      </c>
      <c r="O11">
        <v>1</v>
      </c>
      <c r="P11">
        <v>6</v>
      </c>
    </row>
    <row r="12" spans="1:16" x14ac:dyDescent="0.25">
      <c r="A12" s="37" t="s">
        <v>97</v>
      </c>
      <c r="B12">
        <v>1</v>
      </c>
      <c r="C12">
        <v>5</v>
      </c>
      <c r="D12">
        <v>6</v>
      </c>
      <c r="E12">
        <v>2</v>
      </c>
      <c r="F12">
        <v>1</v>
      </c>
      <c r="G12">
        <v>3</v>
      </c>
      <c r="H12">
        <v>7</v>
      </c>
      <c r="I12">
        <v>2</v>
      </c>
      <c r="J12">
        <v>9</v>
      </c>
      <c r="K12">
        <v>5</v>
      </c>
      <c r="L12">
        <v>4</v>
      </c>
      <c r="M12">
        <v>9</v>
      </c>
      <c r="N12">
        <v>4</v>
      </c>
      <c r="O12">
        <v>2</v>
      </c>
      <c r="P12">
        <v>6</v>
      </c>
    </row>
    <row r="13" spans="1:16" x14ac:dyDescent="0.25">
      <c r="A13" s="37" t="s">
        <v>98</v>
      </c>
      <c r="B13">
        <v>2</v>
      </c>
      <c r="C13">
        <v>2</v>
      </c>
      <c r="D13">
        <v>4</v>
      </c>
      <c r="F13">
        <v>4</v>
      </c>
      <c r="G13">
        <v>4</v>
      </c>
      <c r="H13">
        <v>3</v>
      </c>
      <c r="I13">
        <v>1</v>
      </c>
      <c r="J13">
        <v>4</v>
      </c>
      <c r="K13">
        <v>3</v>
      </c>
      <c r="L13">
        <v>2</v>
      </c>
      <c r="M13">
        <v>5</v>
      </c>
      <c r="N13">
        <v>2</v>
      </c>
      <c r="O13">
        <v>2</v>
      </c>
      <c r="P13">
        <v>4</v>
      </c>
    </row>
    <row r="14" spans="1:16" x14ac:dyDescent="0.25">
      <c r="A14" s="37" t="s">
        <v>99</v>
      </c>
      <c r="B14">
        <v>1</v>
      </c>
      <c r="C14">
        <v>2</v>
      </c>
      <c r="D14">
        <v>3</v>
      </c>
      <c r="E14">
        <v>3</v>
      </c>
      <c r="F14">
        <v>3</v>
      </c>
      <c r="G14">
        <v>6</v>
      </c>
      <c r="H14">
        <v>2</v>
      </c>
      <c r="J14">
        <v>2</v>
      </c>
      <c r="K14">
        <v>3</v>
      </c>
      <c r="L14">
        <v>2</v>
      </c>
      <c r="M14">
        <v>5</v>
      </c>
      <c r="N14">
        <v>1</v>
      </c>
      <c r="O14">
        <v>1</v>
      </c>
      <c r="P14">
        <v>2</v>
      </c>
    </row>
    <row r="15" spans="1:16" x14ac:dyDescent="0.25">
      <c r="A15" s="37" t="s">
        <v>100</v>
      </c>
      <c r="C15">
        <v>2</v>
      </c>
      <c r="D15">
        <v>2</v>
      </c>
      <c r="E15">
        <v>1</v>
      </c>
      <c r="G15">
        <v>1</v>
      </c>
      <c r="I15">
        <v>1</v>
      </c>
      <c r="J15">
        <v>1</v>
      </c>
      <c r="K15">
        <v>4</v>
      </c>
      <c r="L15">
        <v>1</v>
      </c>
      <c r="M15">
        <v>5</v>
      </c>
      <c r="N15">
        <v>1</v>
      </c>
      <c r="O15">
        <v>1</v>
      </c>
      <c r="P15">
        <v>2</v>
      </c>
    </row>
    <row r="16" spans="1:16" x14ac:dyDescent="0.25">
      <c r="A16" s="37" t="s">
        <v>101</v>
      </c>
      <c r="B16">
        <v>4</v>
      </c>
      <c r="C16">
        <v>2</v>
      </c>
      <c r="D16">
        <v>6</v>
      </c>
      <c r="E16">
        <v>2</v>
      </c>
      <c r="F16">
        <v>1</v>
      </c>
      <c r="G16">
        <v>3</v>
      </c>
      <c r="H16">
        <v>2</v>
      </c>
      <c r="I16">
        <v>3</v>
      </c>
      <c r="J16">
        <v>5</v>
      </c>
      <c r="K16">
        <v>1</v>
      </c>
      <c r="M16">
        <v>1</v>
      </c>
      <c r="N16">
        <v>2</v>
      </c>
      <c r="O16">
        <v>1</v>
      </c>
      <c r="P16">
        <v>3</v>
      </c>
    </row>
    <row r="17" spans="1:16" x14ac:dyDescent="0.25">
      <c r="A17" s="37" t="s">
        <v>113</v>
      </c>
      <c r="E17">
        <v>1</v>
      </c>
      <c r="G17">
        <v>1</v>
      </c>
      <c r="H17">
        <v>1</v>
      </c>
      <c r="J17">
        <v>1</v>
      </c>
      <c r="O17">
        <v>1</v>
      </c>
      <c r="P17">
        <v>1</v>
      </c>
    </row>
    <row r="18" spans="1:16" x14ac:dyDescent="0.25">
      <c r="A18" s="37" t="s">
        <v>102</v>
      </c>
      <c r="B18">
        <v>1</v>
      </c>
      <c r="C18">
        <v>1</v>
      </c>
      <c r="D18">
        <v>2</v>
      </c>
      <c r="E18">
        <v>4</v>
      </c>
      <c r="F18">
        <v>2</v>
      </c>
      <c r="G18">
        <v>6</v>
      </c>
      <c r="I18">
        <v>3</v>
      </c>
      <c r="J18">
        <v>3</v>
      </c>
      <c r="K18">
        <v>4</v>
      </c>
      <c r="L18">
        <v>1</v>
      </c>
      <c r="M18">
        <v>5</v>
      </c>
      <c r="N18">
        <v>2</v>
      </c>
      <c r="O18">
        <v>2</v>
      </c>
      <c r="P18">
        <v>4</v>
      </c>
    </row>
    <row r="19" spans="1:16" x14ac:dyDescent="0.25">
      <c r="A19" s="37" t="s">
        <v>103</v>
      </c>
      <c r="B19">
        <v>2</v>
      </c>
      <c r="C19">
        <v>4</v>
      </c>
      <c r="D19">
        <v>6</v>
      </c>
      <c r="H19">
        <v>6</v>
      </c>
      <c r="I19">
        <v>3</v>
      </c>
      <c r="J19">
        <v>9</v>
      </c>
      <c r="L19">
        <v>5</v>
      </c>
      <c r="M19">
        <v>5</v>
      </c>
      <c r="N19">
        <v>2</v>
      </c>
      <c r="P19">
        <v>2</v>
      </c>
    </row>
    <row r="20" spans="1:16" x14ac:dyDescent="0.25">
      <c r="A20" s="35" t="s">
        <v>26</v>
      </c>
      <c r="B20" s="36">
        <v>20</v>
      </c>
      <c r="C20" s="36">
        <v>11</v>
      </c>
      <c r="D20" s="36">
        <v>31</v>
      </c>
      <c r="E20" s="36">
        <v>10</v>
      </c>
      <c r="F20" s="36">
        <v>16</v>
      </c>
      <c r="G20" s="36">
        <v>26</v>
      </c>
      <c r="H20" s="36">
        <v>12</v>
      </c>
      <c r="I20" s="36">
        <v>12</v>
      </c>
      <c r="J20" s="36">
        <v>24</v>
      </c>
      <c r="K20" s="36">
        <v>20</v>
      </c>
      <c r="L20" s="36">
        <v>16</v>
      </c>
      <c r="M20" s="36">
        <v>36</v>
      </c>
      <c r="N20" s="36">
        <v>19</v>
      </c>
      <c r="O20" s="36">
        <v>16</v>
      </c>
      <c r="P20" s="36">
        <v>35</v>
      </c>
    </row>
    <row r="21" spans="1:16" x14ac:dyDescent="0.25">
      <c r="A21" s="37" t="s">
        <v>104</v>
      </c>
      <c r="B21">
        <v>1</v>
      </c>
      <c r="D21">
        <v>1</v>
      </c>
    </row>
    <row r="22" spans="1:16" x14ac:dyDescent="0.25">
      <c r="A22" s="37" t="s">
        <v>105</v>
      </c>
      <c r="B22">
        <v>3</v>
      </c>
      <c r="C22">
        <v>1</v>
      </c>
      <c r="D22">
        <v>4</v>
      </c>
      <c r="E22">
        <v>2</v>
      </c>
      <c r="F22">
        <v>2</v>
      </c>
      <c r="G22">
        <v>4</v>
      </c>
      <c r="H22">
        <v>1</v>
      </c>
      <c r="I22">
        <v>1</v>
      </c>
      <c r="J22">
        <v>2</v>
      </c>
      <c r="K22">
        <v>2</v>
      </c>
      <c r="L22">
        <v>3</v>
      </c>
      <c r="M22">
        <v>5</v>
      </c>
      <c r="O22">
        <v>3</v>
      </c>
      <c r="P22">
        <v>3</v>
      </c>
    </row>
    <row r="23" spans="1:16" x14ac:dyDescent="0.25">
      <c r="A23" s="37" t="s">
        <v>106</v>
      </c>
      <c r="B23">
        <v>2</v>
      </c>
      <c r="C23">
        <v>1</v>
      </c>
      <c r="D23">
        <v>3</v>
      </c>
      <c r="E23">
        <v>1</v>
      </c>
      <c r="F23">
        <v>1</v>
      </c>
      <c r="G23">
        <v>2</v>
      </c>
      <c r="K23">
        <v>2</v>
      </c>
      <c r="L23">
        <v>1</v>
      </c>
      <c r="M23">
        <v>3</v>
      </c>
      <c r="N23">
        <v>1</v>
      </c>
      <c r="O23">
        <v>1</v>
      </c>
      <c r="P23">
        <v>2</v>
      </c>
    </row>
    <row r="24" spans="1:16" x14ac:dyDescent="0.25">
      <c r="A24" s="37" t="s">
        <v>107</v>
      </c>
      <c r="B24">
        <v>1</v>
      </c>
      <c r="C24">
        <v>1</v>
      </c>
      <c r="D24">
        <v>2</v>
      </c>
      <c r="F24">
        <v>1</v>
      </c>
      <c r="G24">
        <v>1</v>
      </c>
      <c r="I24">
        <v>4</v>
      </c>
      <c r="J24">
        <v>4</v>
      </c>
      <c r="K24">
        <v>2</v>
      </c>
      <c r="L24">
        <v>1</v>
      </c>
      <c r="M24">
        <v>3</v>
      </c>
      <c r="N24">
        <v>1</v>
      </c>
      <c r="O24">
        <v>3</v>
      </c>
      <c r="P24">
        <v>4</v>
      </c>
    </row>
    <row r="25" spans="1:16" x14ac:dyDescent="0.25">
      <c r="A25" s="37" t="s">
        <v>108</v>
      </c>
      <c r="C25">
        <v>3</v>
      </c>
      <c r="D25">
        <v>3</v>
      </c>
      <c r="E25">
        <v>1</v>
      </c>
      <c r="F25">
        <v>1</v>
      </c>
      <c r="G25">
        <v>2</v>
      </c>
      <c r="H25">
        <v>2</v>
      </c>
      <c r="J25">
        <v>2</v>
      </c>
      <c r="K25">
        <v>4</v>
      </c>
      <c r="L25">
        <v>2</v>
      </c>
      <c r="M25">
        <v>6</v>
      </c>
      <c r="N25">
        <v>1</v>
      </c>
      <c r="O25">
        <v>1</v>
      </c>
      <c r="P25">
        <v>2</v>
      </c>
    </row>
    <row r="26" spans="1:16" x14ac:dyDescent="0.25">
      <c r="A26" s="37" t="s">
        <v>109</v>
      </c>
      <c r="B26">
        <v>1</v>
      </c>
      <c r="D26">
        <v>1</v>
      </c>
      <c r="K26">
        <v>1</v>
      </c>
      <c r="M26">
        <v>1</v>
      </c>
      <c r="O26">
        <v>1</v>
      </c>
      <c r="P26">
        <v>1</v>
      </c>
    </row>
    <row r="27" spans="1:16" x14ac:dyDescent="0.25">
      <c r="A27" s="37" t="s">
        <v>110</v>
      </c>
      <c r="B27">
        <v>3</v>
      </c>
      <c r="C27">
        <v>1</v>
      </c>
      <c r="D27">
        <v>4</v>
      </c>
      <c r="F27">
        <v>1</v>
      </c>
      <c r="G27">
        <v>1</v>
      </c>
      <c r="H27">
        <v>2</v>
      </c>
      <c r="J27">
        <v>2</v>
      </c>
      <c r="K27">
        <v>1</v>
      </c>
      <c r="L27">
        <v>1</v>
      </c>
      <c r="M27">
        <v>2</v>
      </c>
      <c r="N27">
        <v>6</v>
      </c>
      <c r="O27">
        <v>1</v>
      </c>
      <c r="P27">
        <v>7</v>
      </c>
    </row>
    <row r="28" spans="1:16" x14ac:dyDescent="0.25">
      <c r="A28" s="37" t="s">
        <v>111</v>
      </c>
      <c r="B28">
        <v>2</v>
      </c>
      <c r="C28">
        <v>1</v>
      </c>
      <c r="D28">
        <v>3</v>
      </c>
      <c r="E28">
        <v>2</v>
      </c>
      <c r="F28">
        <v>2</v>
      </c>
      <c r="G28">
        <v>4</v>
      </c>
      <c r="H28">
        <v>1</v>
      </c>
      <c r="I28">
        <v>1</v>
      </c>
      <c r="J28">
        <v>2</v>
      </c>
      <c r="K28">
        <v>2</v>
      </c>
      <c r="L28">
        <v>1</v>
      </c>
      <c r="M28">
        <v>3</v>
      </c>
      <c r="N28">
        <v>3</v>
      </c>
      <c r="O28">
        <v>1</v>
      </c>
      <c r="P28">
        <v>4</v>
      </c>
    </row>
    <row r="29" spans="1:16" x14ac:dyDescent="0.25">
      <c r="A29" s="37" t="s">
        <v>96</v>
      </c>
      <c r="B29">
        <v>5</v>
      </c>
      <c r="C29">
        <v>1</v>
      </c>
      <c r="D29">
        <v>6</v>
      </c>
      <c r="E29">
        <v>3</v>
      </c>
      <c r="F29">
        <v>1</v>
      </c>
      <c r="G29">
        <v>4</v>
      </c>
      <c r="H29">
        <v>1</v>
      </c>
      <c r="I29">
        <v>2</v>
      </c>
      <c r="J29">
        <v>3</v>
      </c>
      <c r="K29">
        <v>3</v>
      </c>
      <c r="L29">
        <v>4</v>
      </c>
      <c r="M29">
        <v>7</v>
      </c>
      <c r="N29">
        <v>5</v>
      </c>
      <c r="O29">
        <v>1</v>
      </c>
      <c r="P29">
        <v>6</v>
      </c>
    </row>
    <row r="30" spans="1:16" x14ac:dyDescent="0.25">
      <c r="A30" s="37" t="s">
        <v>98</v>
      </c>
      <c r="B30">
        <v>2</v>
      </c>
      <c r="C30">
        <v>2</v>
      </c>
      <c r="D30">
        <v>4</v>
      </c>
      <c r="F30">
        <v>4</v>
      </c>
      <c r="G30">
        <v>4</v>
      </c>
      <c r="H30">
        <v>3</v>
      </c>
      <c r="I30">
        <v>1</v>
      </c>
      <c r="J30">
        <v>4</v>
      </c>
      <c r="K30">
        <v>3</v>
      </c>
      <c r="L30">
        <v>2</v>
      </c>
      <c r="M30">
        <v>5</v>
      </c>
      <c r="N30">
        <v>2</v>
      </c>
      <c r="O30">
        <v>2</v>
      </c>
      <c r="P30">
        <v>4</v>
      </c>
    </row>
    <row r="31" spans="1:16" x14ac:dyDescent="0.25">
      <c r="A31" s="37" t="s">
        <v>112</v>
      </c>
      <c r="E31">
        <v>1</v>
      </c>
      <c r="F31">
        <v>3</v>
      </c>
      <c r="G31">
        <v>4</v>
      </c>
      <c r="H31">
        <v>2</v>
      </c>
      <c r="I31">
        <v>3</v>
      </c>
      <c r="J31">
        <v>5</v>
      </c>
      <c r="L31">
        <v>1</v>
      </c>
      <c r="M31">
        <v>1</v>
      </c>
      <c r="O31">
        <v>2</v>
      </c>
      <c r="P31">
        <v>2</v>
      </c>
    </row>
    <row r="32" spans="1:16" x14ac:dyDescent="0.25">
      <c r="A32" s="35" t="s">
        <v>27</v>
      </c>
      <c r="B32" s="36">
        <v>12</v>
      </c>
      <c r="C32" s="36">
        <v>5</v>
      </c>
      <c r="D32" s="36">
        <v>17</v>
      </c>
      <c r="E32" s="36">
        <v>11</v>
      </c>
      <c r="F32" s="36">
        <v>5</v>
      </c>
      <c r="G32" s="36">
        <v>16</v>
      </c>
      <c r="H32" s="36">
        <v>19</v>
      </c>
      <c r="I32" s="36">
        <v>5</v>
      </c>
      <c r="J32" s="36">
        <v>24</v>
      </c>
      <c r="K32" s="36">
        <v>11</v>
      </c>
      <c r="L32" s="36">
        <v>6</v>
      </c>
      <c r="M32" s="36">
        <v>17</v>
      </c>
      <c r="N32" s="36">
        <v>13</v>
      </c>
      <c r="O32" s="36">
        <v>6</v>
      </c>
      <c r="P32" s="36">
        <v>19</v>
      </c>
    </row>
    <row r="33" spans="1:16" x14ac:dyDescent="0.25">
      <c r="A33" s="37" t="s">
        <v>114</v>
      </c>
      <c r="B33">
        <v>2</v>
      </c>
      <c r="C33">
        <v>1</v>
      </c>
      <c r="D33">
        <v>3</v>
      </c>
      <c r="H33">
        <v>6</v>
      </c>
      <c r="I33">
        <v>1</v>
      </c>
      <c r="J33">
        <v>7</v>
      </c>
      <c r="K33">
        <v>2</v>
      </c>
      <c r="M33">
        <v>2</v>
      </c>
    </row>
    <row r="34" spans="1:16" x14ac:dyDescent="0.25">
      <c r="A34" s="37" t="s">
        <v>115</v>
      </c>
      <c r="B34">
        <v>1</v>
      </c>
      <c r="D34">
        <v>1</v>
      </c>
      <c r="E34">
        <v>2</v>
      </c>
      <c r="F34">
        <v>1</v>
      </c>
      <c r="G34">
        <v>3</v>
      </c>
      <c r="I34">
        <v>1</v>
      </c>
      <c r="J34">
        <v>1</v>
      </c>
      <c r="K34">
        <v>1</v>
      </c>
      <c r="L34">
        <v>1</v>
      </c>
      <c r="M34">
        <v>2</v>
      </c>
      <c r="O34">
        <v>1</v>
      </c>
      <c r="P34">
        <v>1</v>
      </c>
    </row>
    <row r="35" spans="1:16" x14ac:dyDescent="0.25">
      <c r="A35" s="37" t="s">
        <v>116</v>
      </c>
      <c r="B35">
        <v>1</v>
      </c>
      <c r="D35">
        <v>1</v>
      </c>
      <c r="E35">
        <v>2</v>
      </c>
      <c r="G35">
        <v>2</v>
      </c>
      <c r="H35">
        <v>1</v>
      </c>
      <c r="J35">
        <v>1</v>
      </c>
      <c r="K35">
        <v>2</v>
      </c>
      <c r="L35">
        <v>1</v>
      </c>
      <c r="M35">
        <v>3</v>
      </c>
      <c r="N35">
        <v>1</v>
      </c>
      <c r="P35">
        <v>1</v>
      </c>
    </row>
    <row r="36" spans="1:16" x14ac:dyDescent="0.25">
      <c r="A36" s="37">
        <v>716</v>
      </c>
      <c r="N36">
        <v>4</v>
      </c>
      <c r="O36">
        <v>1</v>
      </c>
      <c r="P36">
        <v>5</v>
      </c>
    </row>
    <row r="37" spans="1:16" x14ac:dyDescent="0.25">
      <c r="A37" s="37">
        <v>720</v>
      </c>
      <c r="N37">
        <v>4</v>
      </c>
      <c r="O37">
        <v>2</v>
      </c>
      <c r="P37">
        <v>6</v>
      </c>
    </row>
    <row r="38" spans="1:16" x14ac:dyDescent="0.25">
      <c r="A38" s="37">
        <v>725</v>
      </c>
      <c r="N38">
        <v>4</v>
      </c>
      <c r="O38">
        <v>1</v>
      </c>
      <c r="P38">
        <v>5</v>
      </c>
    </row>
    <row r="39" spans="1:16" x14ac:dyDescent="0.25">
      <c r="A39" s="37" t="s">
        <v>117</v>
      </c>
      <c r="B39">
        <v>1</v>
      </c>
      <c r="C39">
        <v>2</v>
      </c>
      <c r="D39">
        <v>3</v>
      </c>
      <c r="E39">
        <v>2</v>
      </c>
      <c r="F39">
        <v>2</v>
      </c>
      <c r="G39">
        <v>4</v>
      </c>
      <c r="H39">
        <v>6</v>
      </c>
      <c r="I39">
        <v>1</v>
      </c>
      <c r="J39">
        <v>7</v>
      </c>
      <c r="K39">
        <v>3</v>
      </c>
      <c r="L39">
        <v>2</v>
      </c>
      <c r="M39">
        <v>5</v>
      </c>
    </row>
    <row r="40" spans="1:16" x14ac:dyDescent="0.25">
      <c r="A40" s="37" t="s">
        <v>118</v>
      </c>
      <c r="B40">
        <v>6</v>
      </c>
      <c r="C40">
        <v>1</v>
      </c>
      <c r="D40">
        <v>7</v>
      </c>
      <c r="E40">
        <v>3</v>
      </c>
      <c r="F40">
        <v>1</v>
      </c>
      <c r="G40">
        <v>4</v>
      </c>
      <c r="H40">
        <v>3</v>
      </c>
      <c r="I40">
        <v>2</v>
      </c>
      <c r="J40">
        <v>5</v>
      </c>
      <c r="K40">
        <v>2</v>
      </c>
      <c r="L40">
        <v>2</v>
      </c>
      <c r="M40">
        <v>4</v>
      </c>
      <c r="O40">
        <v>1</v>
      </c>
      <c r="P40">
        <v>1</v>
      </c>
    </row>
    <row r="41" spans="1:16" x14ac:dyDescent="0.25">
      <c r="A41" s="37" t="s">
        <v>119</v>
      </c>
      <c r="B41">
        <v>1</v>
      </c>
      <c r="C41">
        <v>1</v>
      </c>
      <c r="D41">
        <v>2</v>
      </c>
      <c r="E41">
        <v>2</v>
      </c>
      <c r="F41">
        <v>1</v>
      </c>
      <c r="G41">
        <v>3</v>
      </c>
      <c r="H41">
        <v>3</v>
      </c>
      <c r="J41">
        <v>3</v>
      </c>
      <c r="K41">
        <v>1</v>
      </c>
      <c r="M41">
        <v>1</v>
      </c>
    </row>
    <row r="42" spans="1:16" x14ac:dyDescent="0.25">
      <c r="A42" s="35" t="s">
        <v>24</v>
      </c>
      <c r="B42" s="36">
        <v>9</v>
      </c>
      <c r="C42" s="36">
        <v>10</v>
      </c>
      <c r="D42" s="36">
        <v>19</v>
      </c>
      <c r="E42" s="36">
        <v>3</v>
      </c>
      <c r="F42" s="36">
        <v>8</v>
      </c>
      <c r="G42" s="36">
        <v>11</v>
      </c>
      <c r="H42" s="36">
        <v>22</v>
      </c>
      <c r="I42" s="36">
        <v>17</v>
      </c>
      <c r="J42" s="36">
        <v>39</v>
      </c>
      <c r="K42" s="36">
        <v>7</v>
      </c>
      <c r="L42" s="36">
        <v>16</v>
      </c>
      <c r="M42" s="36">
        <v>23</v>
      </c>
      <c r="N42" s="36">
        <v>11</v>
      </c>
      <c r="O42" s="36">
        <v>3</v>
      </c>
      <c r="P42" s="36">
        <v>14</v>
      </c>
    </row>
    <row r="43" spans="1:16" x14ac:dyDescent="0.25">
      <c r="A43" s="37">
        <v>595</v>
      </c>
      <c r="B43">
        <v>2</v>
      </c>
      <c r="C43">
        <v>4</v>
      </c>
      <c r="D43">
        <v>6</v>
      </c>
      <c r="H43">
        <v>6</v>
      </c>
      <c r="I43">
        <v>3</v>
      </c>
      <c r="J43">
        <v>9</v>
      </c>
      <c r="L43">
        <v>5</v>
      </c>
      <c r="M43">
        <v>5</v>
      </c>
    </row>
    <row r="44" spans="1:16" x14ac:dyDescent="0.25">
      <c r="A44" s="37" t="s">
        <v>120</v>
      </c>
      <c r="B44">
        <v>1</v>
      </c>
      <c r="D44">
        <v>1</v>
      </c>
      <c r="E44">
        <v>2</v>
      </c>
      <c r="F44">
        <v>6</v>
      </c>
      <c r="G44">
        <v>8</v>
      </c>
      <c r="H44">
        <v>2</v>
      </c>
      <c r="I44">
        <v>1</v>
      </c>
      <c r="J44">
        <v>3</v>
      </c>
      <c r="K44">
        <v>1</v>
      </c>
      <c r="L44">
        <v>3</v>
      </c>
      <c r="M44">
        <v>4</v>
      </c>
      <c r="N44">
        <v>2</v>
      </c>
      <c r="P44">
        <v>2</v>
      </c>
    </row>
    <row r="45" spans="1:16" x14ac:dyDescent="0.25">
      <c r="A45" s="37" t="s">
        <v>121</v>
      </c>
      <c r="H45">
        <v>4</v>
      </c>
      <c r="J45">
        <v>4</v>
      </c>
      <c r="L45">
        <v>1</v>
      </c>
      <c r="M45">
        <v>1</v>
      </c>
    </row>
    <row r="46" spans="1:16" x14ac:dyDescent="0.25">
      <c r="A46" s="37" t="s">
        <v>122</v>
      </c>
      <c r="B46">
        <v>1</v>
      </c>
      <c r="C46">
        <v>1</v>
      </c>
      <c r="D46">
        <v>2</v>
      </c>
      <c r="E46">
        <v>1</v>
      </c>
      <c r="F46">
        <v>1</v>
      </c>
      <c r="G46">
        <v>2</v>
      </c>
      <c r="H46">
        <v>3</v>
      </c>
      <c r="I46">
        <v>8</v>
      </c>
      <c r="J46">
        <v>11</v>
      </c>
      <c r="K46">
        <v>4</v>
      </c>
      <c r="L46">
        <v>2</v>
      </c>
      <c r="M46">
        <v>6</v>
      </c>
      <c r="N46">
        <v>3</v>
      </c>
      <c r="O46">
        <v>2</v>
      </c>
      <c r="P46">
        <v>5</v>
      </c>
    </row>
    <row r="47" spans="1:16" x14ac:dyDescent="0.25">
      <c r="A47" s="37" t="s">
        <v>123</v>
      </c>
      <c r="B47">
        <v>3</v>
      </c>
      <c r="D47">
        <v>3</v>
      </c>
      <c r="F47">
        <v>1</v>
      </c>
      <c r="G47">
        <v>1</v>
      </c>
      <c r="H47">
        <v>1</v>
      </c>
      <c r="I47">
        <v>1</v>
      </c>
      <c r="J47">
        <v>2</v>
      </c>
      <c r="K47">
        <v>1</v>
      </c>
      <c r="M47">
        <v>1</v>
      </c>
      <c r="N47">
        <v>2</v>
      </c>
      <c r="P47">
        <v>2</v>
      </c>
    </row>
    <row r="48" spans="1:16" x14ac:dyDescent="0.25">
      <c r="A48" s="37" t="s">
        <v>124</v>
      </c>
      <c r="C48">
        <v>1</v>
      </c>
      <c r="D48">
        <v>1</v>
      </c>
      <c r="I48">
        <v>1</v>
      </c>
      <c r="J48">
        <v>1</v>
      </c>
      <c r="K48">
        <v>1</v>
      </c>
      <c r="M48">
        <v>1</v>
      </c>
      <c r="N48">
        <v>2</v>
      </c>
      <c r="O48">
        <v>1</v>
      </c>
      <c r="P48">
        <v>3</v>
      </c>
    </row>
    <row r="49" spans="1:16" x14ac:dyDescent="0.25">
      <c r="A49" s="37" t="s">
        <v>103</v>
      </c>
      <c r="B49">
        <v>2</v>
      </c>
      <c r="C49">
        <v>4</v>
      </c>
      <c r="D49">
        <v>6</v>
      </c>
      <c r="H49">
        <v>6</v>
      </c>
      <c r="I49">
        <v>3</v>
      </c>
      <c r="J49">
        <v>9</v>
      </c>
      <c r="L49">
        <v>5</v>
      </c>
      <c r="M49">
        <v>5</v>
      </c>
      <c r="N49">
        <v>2</v>
      </c>
      <c r="P49">
        <v>2</v>
      </c>
    </row>
    <row r="50" spans="1:16" x14ac:dyDescent="0.25">
      <c r="A50" s="38" t="s">
        <v>129</v>
      </c>
      <c r="B50" s="38">
        <f t="shared" ref="B50:M50" si="0">SUM(B7,B20,B32,B42)</f>
        <v>66</v>
      </c>
      <c r="C50" s="38">
        <f t="shared" si="0"/>
        <v>49</v>
      </c>
      <c r="D50" s="38">
        <f t="shared" si="0"/>
        <v>115</v>
      </c>
      <c r="E50" s="38">
        <f t="shared" si="0"/>
        <v>46</v>
      </c>
      <c r="F50" s="38">
        <f t="shared" si="0"/>
        <v>44</v>
      </c>
      <c r="G50" s="38">
        <f t="shared" si="0"/>
        <v>90</v>
      </c>
      <c r="H50" s="38">
        <f t="shared" si="0"/>
        <v>79</v>
      </c>
      <c r="I50" s="38">
        <f t="shared" si="0"/>
        <v>51</v>
      </c>
      <c r="J50" s="38">
        <f t="shared" si="0"/>
        <v>130</v>
      </c>
      <c r="K50" s="38">
        <f t="shared" si="0"/>
        <v>63</v>
      </c>
      <c r="L50" s="38">
        <f t="shared" si="0"/>
        <v>62</v>
      </c>
      <c r="M50" s="38">
        <f t="shared" si="0"/>
        <v>125</v>
      </c>
      <c r="N50" s="38">
        <f>SUM(N42,N32,N20,N7)</f>
        <v>68</v>
      </c>
      <c r="O50" s="38">
        <f>SUM(O42,O32,O20,O7)</f>
        <v>39</v>
      </c>
      <c r="P50" s="38">
        <f>SUM(P42,P32,P20,P7)</f>
        <v>107</v>
      </c>
    </row>
  </sheetData>
  <sortState xmlns:xlrd2="http://schemas.microsoft.com/office/spreadsheetml/2017/richdata2" ref="O12:AF44">
    <sortCondition ref="O12:O44"/>
  </sortState>
  <mergeCells count="5">
    <mergeCell ref="N5:P5"/>
    <mergeCell ref="B5:D5"/>
    <mergeCell ref="E5:G5"/>
    <mergeCell ref="H5:J5"/>
    <mergeCell ref="K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workbookViewId="0">
      <selection activeCell="S33" sqref="S33"/>
    </sheetView>
  </sheetViews>
  <sheetFormatPr defaultRowHeight="15" x14ac:dyDescent="0.25"/>
  <cols>
    <col min="1" max="1" width="25.140625" customWidth="1"/>
    <col min="19" max="19" width="10.5703125" customWidth="1"/>
    <col min="22" max="22" width="19.7109375" customWidth="1"/>
  </cols>
  <sheetData>
    <row r="1" spans="1:16" ht="18.75" x14ac:dyDescent="0.3">
      <c r="A1" s="33" t="s">
        <v>235</v>
      </c>
    </row>
    <row r="2" spans="1:16" x14ac:dyDescent="0.25">
      <c r="A2" s="19" t="s">
        <v>234</v>
      </c>
    </row>
    <row r="5" spans="1:16" ht="30.75" customHeight="1" x14ac:dyDescent="0.25">
      <c r="A5" s="27" t="s">
        <v>152</v>
      </c>
      <c r="B5" s="123">
        <v>2021</v>
      </c>
      <c r="C5" s="123"/>
      <c r="D5" s="123"/>
      <c r="E5" s="123">
        <v>2022</v>
      </c>
      <c r="F5" s="123"/>
      <c r="G5" s="123"/>
      <c r="H5" s="123">
        <v>2023</v>
      </c>
      <c r="I5" s="123"/>
      <c r="J5" s="123"/>
      <c r="K5" s="123">
        <v>2024</v>
      </c>
      <c r="L5" s="123"/>
      <c r="M5" s="123"/>
      <c r="N5" s="123">
        <v>2025</v>
      </c>
      <c r="O5" s="123"/>
      <c r="P5" s="123"/>
    </row>
    <row r="6" spans="1:16" x14ac:dyDescent="0.25">
      <c r="A6" s="34"/>
      <c r="B6" s="27" t="s">
        <v>127</v>
      </c>
      <c r="C6" s="27" t="s">
        <v>128</v>
      </c>
      <c r="D6" s="27" t="s">
        <v>129</v>
      </c>
      <c r="E6" s="27" t="s">
        <v>127</v>
      </c>
      <c r="F6" s="27" t="s">
        <v>128</v>
      </c>
      <c r="G6" s="27" t="s">
        <v>129</v>
      </c>
      <c r="H6" s="27" t="s">
        <v>127</v>
      </c>
      <c r="I6" s="27" t="s">
        <v>128</v>
      </c>
      <c r="J6" s="27" t="s">
        <v>129</v>
      </c>
      <c r="K6" s="27" t="s">
        <v>127</v>
      </c>
      <c r="L6" s="27" t="s">
        <v>128</v>
      </c>
      <c r="M6" s="27" t="s">
        <v>129</v>
      </c>
      <c r="N6" s="27" t="s">
        <v>127</v>
      </c>
      <c r="O6" s="27" t="s">
        <v>128</v>
      </c>
      <c r="P6" s="27" t="s">
        <v>129</v>
      </c>
    </row>
    <row r="7" spans="1:16" x14ac:dyDescent="0.25">
      <c r="A7" s="35" t="s">
        <v>25</v>
      </c>
      <c r="B7" s="36">
        <v>1</v>
      </c>
      <c r="C7" s="36"/>
      <c r="D7" s="36">
        <v>1</v>
      </c>
      <c r="E7" s="36">
        <v>1</v>
      </c>
      <c r="F7" s="36"/>
      <c r="G7" s="36">
        <v>1</v>
      </c>
      <c r="H7" s="36">
        <v>1</v>
      </c>
      <c r="I7" s="36">
        <v>1</v>
      </c>
      <c r="J7" s="36">
        <v>2</v>
      </c>
      <c r="K7" s="36">
        <v>1</v>
      </c>
      <c r="L7" s="36">
        <v>1</v>
      </c>
      <c r="M7" s="36">
        <v>2</v>
      </c>
      <c r="N7" s="36"/>
      <c r="O7" s="36">
        <v>1</v>
      </c>
      <c r="P7" s="36">
        <v>1</v>
      </c>
    </row>
    <row r="8" spans="1:16" x14ac:dyDescent="0.25">
      <c r="A8" s="37">
        <v>280</v>
      </c>
      <c r="O8">
        <v>1</v>
      </c>
      <c r="P8">
        <v>1</v>
      </c>
    </row>
    <row r="9" spans="1:16" x14ac:dyDescent="0.25">
      <c r="A9" s="37" t="s">
        <v>96</v>
      </c>
      <c r="E9">
        <v>1</v>
      </c>
      <c r="G9">
        <v>1</v>
      </c>
    </row>
    <row r="10" spans="1:16" x14ac:dyDescent="0.25">
      <c r="A10" s="37" t="s">
        <v>97</v>
      </c>
      <c r="H10">
        <v>1</v>
      </c>
      <c r="J10">
        <v>1</v>
      </c>
      <c r="K10">
        <v>1</v>
      </c>
      <c r="M10">
        <v>1</v>
      </c>
    </row>
    <row r="11" spans="1:16" x14ac:dyDescent="0.25">
      <c r="A11" s="37" t="s">
        <v>98</v>
      </c>
    </row>
    <row r="12" spans="1:16" x14ac:dyDescent="0.25">
      <c r="A12" s="37" t="s">
        <v>102</v>
      </c>
      <c r="B12">
        <v>1</v>
      </c>
      <c r="D12">
        <v>1</v>
      </c>
      <c r="I12">
        <v>1</v>
      </c>
      <c r="J12">
        <v>1</v>
      </c>
      <c r="L12">
        <v>1</v>
      </c>
      <c r="M12">
        <v>1</v>
      </c>
    </row>
    <row r="13" spans="1:16" x14ac:dyDescent="0.25">
      <c r="A13" s="35" t="s">
        <v>26</v>
      </c>
      <c r="B13" s="36"/>
      <c r="C13" s="36">
        <v>1</v>
      </c>
      <c r="D13" s="36">
        <v>1</v>
      </c>
      <c r="E13" s="36"/>
      <c r="F13" s="36"/>
      <c r="G13" s="36"/>
      <c r="H13" s="36"/>
      <c r="I13" s="36">
        <v>1</v>
      </c>
      <c r="J13" s="36">
        <v>1</v>
      </c>
      <c r="K13" s="36"/>
      <c r="L13" s="36">
        <v>1</v>
      </c>
      <c r="M13" s="36">
        <v>1</v>
      </c>
      <c r="N13" s="36">
        <v>2</v>
      </c>
      <c r="O13" s="36"/>
      <c r="P13" s="36">
        <v>2</v>
      </c>
    </row>
    <row r="14" spans="1:16" x14ac:dyDescent="0.25">
      <c r="A14" s="37">
        <v>241</v>
      </c>
      <c r="N14">
        <v>1</v>
      </c>
      <c r="P14">
        <v>1</v>
      </c>
    </row>
    <row r="15" spans="1:16" x14ac:dyDescent="0.25">
      <c r="A15" s="37" t="s">
        <v>109</v>
      </c>
      <c r="I15">
        <v>1</v>
      </c>
      <c r="J15">
        <v>1</v>
      </c>
      <c r="L15">
        <v>1</v>
      </c>
      <c r="M15">
        <v>1</v>
      </c>
      <c r="N15">
        <v>1</v>
      </c>
      <c r="P15">
        <v>1</v>
      </c>
    </row>
    <row r="16" spans="1:16" x14ac:dyDescent="0.25">
      <c r="A16" s="37" t="s">
        <v>110</v>
      </c>
      <c r="C16">
        <v>1</v>
      </c>
      <c r="D16">
        <v>1</v>
      </c>
    </row>
    <row r="17" spans="1:16" x14ac:dyDescent="0.25">
      <c r="A17" s="37" t="s">
        <v>111</v>
      </c>
    </row>
    <row r="18" spans="1:16" x14ac:dyDescent="0.25">
      <c r="A18" s="35" t="s">
        <v>27</v>
      </c>
      <c r="B18" s="36"/>
      <c r="C18" s="36"/>
      <c r="D18" s="36"/>
      <c r="E18" s="36">
        <v>1</v>
      </c>
      <c r="F18" s="36"/>
      <c r="G18" s="36">
        <v>1</v>
      </c>
      <c r="H18" s="36">
        <v>1</v>
      </c>
      <c r="I18" s="36"/>
      <c r="J18" s="36">
        <v>1</v>
      </c>
      <c r="K18" s="36">
        <v>1</v>
      </c>
      <c r="L18" s="36"/>
      <c r="M18" s="36">
        <v>1</v>
      </c>
      <c r="N18" s="36">
        <v>1</v>
      </c>
      <c r="O18" s="36"/>
      <c r="P18" s="36">
        <v>1</v>
      </c>
    </row>
    <row r="19" spans="1:16" x14ac:dyDescent="0.25">
      <c r="A19" s="37" t="s">
        <v>115</v>
      </c>
      <c r="E19">
        <v>1</v>
      </c>
      <c r="G19">
        <v>1</v>
      </c>
    </row>
    <row r="20" spans="1:16" x14ac:dyDescent="0.25">
      <c r="A20" s="37" t="s">
        <v>116</v>
      </c>
      <c r="H20">
        <v>1</v>
      </c>
      <c r="J20">
        <v>1</v>
      </c>
      <c r="K20">
        <v>1</v>
      </c>
      <c r="M20">
        <v>1</v>
      </c>
    </row>
    <row r="21" spans="1:16" x14ac:dyDescent="0.25">
      <c r="A21" s="37" t="s">
        <v>118</v>
      </c>
    </row>
    <row r="22" spans="1:16" x14ac:dyDescent="0.25">
      <c r="A22" s="37">
        <v>725</v>
      </c>
      <c r="N22">
        <v>1</v>
      </c>
      <c r="P22">
        <v>1</v>
      </c>
    </row>
    <row r="23" spans="1:16" x14ac:dyDescent="0.25">
      <c r="A23" s="35" t="s">
        <v>24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x14ac:dyDescent="0.25">
      <c r="A24" s="37">
        <v>638</v>
      </c>
    </row>
    <row r="25" spans="1:16" x14ac:dyDescent="0.25">
      <c r="A25" s="37">
        <v>642</v>
      </c>
    </row>
    <row r="26" spans="1:16" x14ac:dyDescent="0.25">
      <c r="A26" s="37">
        <v>644</v>
      </c>
    </row>
    <row r="27" spans="1:16" x14ac:dyDescent="0.25">
      <c r="A27" s="38" t="s">
        <v>129</v>
      </c>
      <c r="B27" s="38">
        <f>SUM(B7,B13,B18,B23)</f>
        <v>1</v>
      </c>
      <c r="C27" s="38">
        <f>SUM(C7,C13,C18,C23)</f>
        <v>1</v>
      </c>
      <c r="D27" s="38">
        <f>SUM(D7,D13,D18,D23)</f>
        <v>2</v>
      </c>
      <c r="E27" s="38">
        <f>SUM(E7,E13,E18,E23)</f>
        <v>2</v>
      </c>
      <c r="F27" s="38"/>
      <c r="G27" s="38">
        <f>SUM(G7,G13,G18,G23)</f>
        <v>2</v>
      </c>
      <c r="H27" s="38">
        <f>SUM(H7,H13,H18,H23)</f>
        <v>2</v>
      </c>
      <c r="I27" s="38">
        <f>SUM(I7,I13,I18,I23)</f>
        <v>2</v>
      </c>
      <c r="J27" s="38">
        <f>SUM(J7,J13,J18,J23)</f>
        <v>4</v>
      </c>
      <c r="K27" s="38">
        <f>SUM(K7,K13,K18,K23)</f>
        <v>2</v>
      </c>
      <c r="L27" s="38">
        <f t="shared" ref="L27:P27" si="0">SUM(L7,L13,L18,L23)</f>
        <v>2</v>
      </c>
      <c r="M27" s="38">
        <f t="shared" si="0"/>
        <v>4</v>
      </c>
      <c r="N27" s="38">
        <f t="shared" si="0"/>
        <v>3</v>
      </c>
      <c r="O27" s="38">
        <f t="shared" si="0"/>
        <v>1</v>
      </c>
      <c r="P27" s="38">
        <f t="shared" si="0"/>
        <v>4</v>
      </c>
    </row>
  </sheetData>
  <mergeCells count="5"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0"/>
  <sheetViews>
    <sheetView zoomScaleNormal="100" workbookViewId="0">
      <selection activeCell="J14" sqref="J14"/>
    </sheetView>
  </sheetViews>
  <sheetFormatPr defaultRowHeight="15" x14ac:dyDescent="0.25"/>
  <cols>
    <col min="1" max="1" width="26.5703125" customWidth="1"/>
    <col min="2" max="4" width="15.85546875" customWidth="1"/>
    <col min="5" max="5" width="12.28515625" customWidth="1"/>
    <col min="6" max="8" width="15.28515625" customWidth="1"/>
    <col min="10" max="10" width="13.85546875" customWidth="1"/>
    <col min="13" max="15" width="11.85546875" customWidth="1"/>
  </cols>
  <sheetData>
    <row r="1" spans="1:13" ht="18.75" x14ac:dyDescent="0.3">
      <c r="A1" s="33" t="s">
        <v>228</v>
      </c>
    </row>
    <row r="2" spans="1:13" x14ac:dyDescent="0.25">
      <c r="A2" s="19" t="s">
        <v>151</v>
      </c>
    </row>
    <row r="5" spans="1:13" ht="24" customHeight="1" x14ac:dyDescent="0.25">
      <c r="A5" s="38" t="s">
        <v>153</v>
      </c>
      <c r="B5" s="39">
        <v>2021</v>
      </c>
      <c r="C5" s="39">
        <v>2022</v>
      </c>
      <c r="D5" s="39">
        <v>2023</v>
      </c>
      <c r="E5" s="39">
        <v>2024</v>
      </c>
      <c r="F5" s="123">
        <v>2025</v>
      </c>
      <c r="G5" s="123"/>
      <c r="H5" s="123"/>
    </row>
    <row r="6" spans="1:13" s="42" customFormat="1" ht="44.25" customHeight="1" x14ac:dyDescent="0.25">
      <c r="A6" s="40" t="s">
        <v>154</v>
      </c>
      <c r="B6" s="41"/>
      <c r="C6" s="41"/>
      <c r="D6" s="41"/>
      <c r="E6" s="40"/>
      <c r="F6" s="41" t="s">
        <v>155</v>
      </c>
      <c r="G6" s="41" t="s">
        <v>156</v>
      </c>
      <c r="H6" s="41" t="s">
        <v>129</v>
      </c>
    </row>
    <row r="7" spans="1:13" ht="26.25" customHeight="1" x14ac:dyDescent="0.25">
      <c r="A7" s="38" t="s">
        <v>157</v>
      </c>
      <c r="B7" s="43">
        <v>4.3083333333333327</v>
      </c>
      <c r="C7" s="43">
        <v>4.2708974358974343</v>
      </c>
      <c r="D7" s="43">
        <v>4.2354368932038815</v>
      </c>
      <c r="E7" s="43">
        <v>4.3822000000000001</v>
      </c>
      <c r="F7" s="43">
        <v>4.2470535714285713</v>
      </c>
      <c r="G7" s="43">
        <v>4.2090000000000005</v>
      </c>
      <c r="H7" s="43">
        <v>4.2324175824175825</v>
      </c>
      <c r="J7" s="108">
        <f>AVERAGE(J8,J22,J34,J45)</f>
        <v>4.4392856331168824</v>
      </c>
      <c r="K7" s="108"/>
    </row>
    <row r="8" spans="1:13" ht="24" customHeight="1" x14ac:dyDescent="0.25">
      <c r="A8" s="38" t="s">
        <v>25</v>
      </c>
      <c r="B8" s="43">
        <v>3.9893478260869562</v>
      </c>
      <c r="C8" s="43">
        <v>4.0890000000000004</v>
      </c>
      <c r="D8" s="43">
        <v>4.3524242424242425</v>
      </c>
      <c r="E8" s="43">
        <v>4.3606976744186046</v>
      </c>
      <c r="F8" s="43">
        <v>4.071315789473684</v>
      </c>
      <c r="G8" s="43">
        <v>4.4018181818181814</v>
      </c>
      <c r="H8" s="43">
        <v>4.1924999999999999</v>
      </c>
      <c r="J8" s="108">
        <f>AVERAGE(H9:H21)</f>
        <v>4.2048484848484842</v>
      </c>
    </row>
    <row r="9" spans="1:13" x14ac:dyDescent="0.25">
      <c r="A9" s="44">
        <v>135</v>
      </c>
      <c r="B9" s="88">
        <v>4.128333333333333</v>
      </c>
      <c r="C9" s="88">
        <v>4.0425000000000004</v>
      </c>
      <c r="D9" s="88"/>
      <c r="E9" s="45">
        <v>4.29</v>
      </c>
      <c r="F9" s="108">
        <v>4.3650000000000002</v>
      </c>
      <c r="G9" s="108"/>
      <c r="H9" s="108">
        <v>4.3650000000000002</v>
      </c>
      <c r="J9" s="108"/>
      <c r="K9" s="108"/>
      <c r="L9" s="108"/>
      <c r="M9" s="88"/>
    </row>
    <row r="10" spans="1:13" x14ac:dyDescent="0.25">
      <c r="A10" s="44">
        <v>280</v>
      </c>
      <c r="B10" s="88">
        <v>3.7683333333333331</v>
      </c>
      <c r="C10" s="88">
        <v>4.0543750000000003</v>
      </c>
      <c r="D10" s="88">
        <v>4.1949999999999994</v>
      </c>
      <c r="E10" s="45">
        <v>4.3525</v>
      </c>
      <c r="F10" s="108">
        <v>3.6349999999999998</v>
      </c>
      <c r="G10" s="108">
        <v>3.9850000000000003</v>
      </c>
      <c r="H10" s="108">
        <v>3.81</v>
      </c>
      <c r="M10" s="88"/>
    </row>
    <row r="11" spans="1:13" x14ac:dyDescent="0.25">
      <c r="A11" s="44">
        <v>390</v>
      </c>
      <c r="B11" s="88">
        <v>4.085</v>
      </c>
      <c r="C11" s="88"/>
      <c r="D11" s="88">
        <v>5.1475</v>
      </c>
      <c r="E11" s="45">
        <v>3.6949999999999998</v>
      </c>
      <c r="F11" s="108">
        <v>2.79</v>
      </c>
      <c r="G11" s="108">
        <v>4.125</v>
      </c>
      <c r="H11" s="108">
        <v>3.4575</v>
      </c>
    </row>
    <row r="12" spans="1:13" x14ac:dyDescent="0.25">
      <c r="A12" s="44">
        <v>415</v>
      </c>
      <c r="B12" s="88">
        <v>4.1783333333333337</v>
      </c>
      <c r="C12" s="88">
        <v>3.8229999999999995</v>
      </c>
      <c r="D12" s="88">
        <v>3.9849999999999999</v>
      </c>
      <c r="E12" s="45">
        <v>4.149</v>
      </c>
      <c r="F12" s="108">
        <v>3.9950000000000001</v>
      </c>
      <c r="G12" s="108"/>
      <c r="H12" s="108">
        <v>3.9950000000000001</v>
      </c>
    </row>
    <row r="13" spans="1:13" x14ac:dyDescent="0.25">
      <c r="A13" s="44">
        <v>425</v>
      </c>
      <c r="B13" s="88">
        <v>3.645</v>
      </c>
      <c r="C13" s="88">
        <v>3.918333333333333</v>
      </c>
      <c r="D13" s="88">
        <v>4.3616666666666672</v>
      </c>
      <c r="E13" s="45">
        <v>4.1155555555555559</v>
      </c>
      <c r="F13" s="108">
        <v>3.82375</v>
      </c>
      <c r="G13" s="108">
        <v>4.0925000000000002</v>
      </c>
      <c r="H13" s="108">
        <v>3.9133333333333336</v>
      </c>
    </row>
    <row r="14" spans="1:13" x14ac:dyDescent="0.25">
      <c r="A14" s="44">
        <v>435</v>
      </c>
      <c r="B14" s="88">
        <v>4.9024999999999999</v>
      </c>
      <c r="C14" s="88">
        <v>4.2862500000000008</v>
      </c>
      <c r="D14" s="88">
        <v>4.4187500000000002</v>
      </c>
      <c r="E14" s="45">
        <v>4.3019999999999996</v>
      </c>
      <c r="F14" s="108">
        <v>4.4749999999999996</v>
      </c>
      <c r="G14" s="108">
        <v>4.3025000000000002</v>
      </c>
      <c r="H14" s="108">
        <v>4.3887499999999999</v>
      </c>
      <c r="J14" s="109">
        <f>AVERAGE(H9:H21)</f>
        <v>4.2048484848484842</v>
      </c>
    </row>
    <row r="15" spans="1:13" x14ac:dyDescent="0.25">
      <c r="A15" s="44">
        <v>480</v>
      </c>
      <c r="B15" s="88"/>
      <c r="C15" s="88">
        <v>4.2183333333333337</v>
      </c>
      <c r="D15" s="88">
        <v>4.3674999999999997</v>
      </c>
      <c r="E15" s="45">
        <v>4.6270000000000007</v>
      </c>
      <c r="F15" s="108">
        <v>4.0449999999999999</v>
      </c>
      <c r="G15" s="108">
        <v>5.1950000000000003</v>
      </c>
      <c r="H15" s="108">
        <v>4.62</v>
      </c>
    </row>
    <row r="16" spans="1:13" x14ac:dyDescent="0.25">
      <c r="A16" s="44">
        <v>500</v>
      </c>
      <c r="B16" s="88">
        <v>4.6950000000000003</v>
      </c>
      <c r="C16" s="88">
        <v>4.5150000000000006</v>
      </c>
      <c r="D16" s="88">
        <v>4.12</v>
      </c>
      <c r="E16" s="45">
        <v>4.6310000000000002</v>
      </c>
      <c r="F16" s="108">
        <v>4.2</v>
      </c>
      <c r="G16" s="108"/>
      <c r="H16" s="108">
        <v>4.2</v>
      </c>
    </row>
    <row r="17" spans="1:10" x14ac:dyDescent="0.25">
      <c r="A17" s="44">
        <v>510</v>
      </c>
      <c r="B17" s="88">
        <v>3.4550000000000001</v>
      </c>
      <c r="C17" s="88">
        <v>4.1524999999999999</v>
      </c>
      <c r="D17" s="88">
        <v>3.0266666666666668</v>
      </c>
      <c r="E17" s="45">
        <v>3.7650000000000001</v>
      </c>
      <c r="F17" s="108">
        <v>4.2024999999999997</v>
      </c>
      <c r="G17" s="108">
        <v>4.03</v>
      </c>
      <c r="H17" s="108">
        <v>4.1449999999999996</v>
      </c>
    </row>
    <row r="18" spans="1:10" x14ac:dyDescent="0.25">
      <c r="A18" s="44">
        <v>540</v>
      </c>
      <c r="B18" s="88"/>
      <c r="C18" s="88"/>
      <c r="D18" s="88"/>
      <c r="E18" s="45"/>
    </row>
    <row r="19" spans="1:10" x14ac:dyDescent="0.25">
      <c r="A19" s="44">
        <v>545</v>
      </c>
      <c r="B19" s="88"/>
      <c r="C19" s="88"/>
      <c r="D19" s="88">
        <v>5.7850000000000001</v>
      </c>
      <c r="E19" s="45"/>
    </row>
    <row r="20" spans="1:10" x14ac:dyDescent="0.25">
      <c r="A20" s="44">
        <v>565</v>
      </c>
      <c r="B20" s="88">
        <v>3.5524999999999998</v>
      </c>
      <c r="C20" s="88">
        <v>3.7925</v>
      </c>
      <c r="D20" s="88">
        <v>4.7399999999999993</v>
      </c>
      <c r="E20" s="45">
        <v>4.2550000000000008</v>
      </c>
      <c r="F20" s="108">
        <v>4.8425000000000002</v>
      </c>
      <c r="G20" s="108">
        <v>5.1550000000000002</v>
      </c>
      <c r="H20" s="108">
        <v>4.9987500000000002</v>
      </c>
    </row>
    <row r="21" spans="1:10" x14ac:dyDescent="0.25">
      <c r="A21" s="44">
        <v>595</v>
      </c>
      <c r="B21" s="88">
        <v>3.5849999999999995</v>
      </c>
      <c r="C21" s="88">
        <v>4.5425000000000004</v>
      </c>
      <c r="D21" s="88"/>
      <c r="E21" s="45">
        <v>5.3016666666666667</v>
      </c>
      <c r="F21" s="108">
        <v>4.3600000000000003</v>
      </c>
      <c r="G21" s="108"/>
      <c r="H21" s="108">
        <v>4.3600000000000003</v>
      </c>
    </row>
    <row r="22" spans="1:10" x14ac:dyDescent="0.25">
      <c r="A22" s="38" t="s">
        <v>26</v>
      </c>
      <c r="B22" s="43">
        <v>4.4718181818181817</v>
      </c>
      <c r="C22" s="43">
        <v>4.2205882352941178</v>
      </c>
      <c r="D22" s="43">
        <v>4.4838235294117634</v>
      </c>
      <c r="E22" s="43">
        <v>4.468</v>
      </c>
      <c r="F22" s="43">
        <v>4.2278571428571423</v>
      </c>
      <c r="G22" s="43">
        <v>4.3067857142857147</v>
      </c>
      <c r="H22" s="43">
        <v>4.267321428571428</v>
      </c>
      <c r="J22" s="108">
        <f>AVERAGE(H23:H33)</f>
        <v>4.2905773809523806</v>
      </c>
    </row>
    <row r="23" spans="1:10" x14ac:dyDescent="0.25">
      <c r="A23" s="11">
        <v>210</v>
      </c>
      <c r="B23" s="45">
        <v>5.9</v>
      </c>
      <c r="C23" s="45"/>
      <c r="D23" s="45"/>
      <c r="E23" s="45"/>
      <c r="F23" s="45"/>
      <c r="G23" s="45"/>
      <c r="H23" s="45"/>
    </row>
    <row r="24" spans="1:10" x14ac:dyDescent="0.25">
      <c r="A24" s="11">
        <v>241</v>
      </c>
      <c r="B24" s="45">
        <v>4.2324999999999999</v>
      </c>
      <c r="C24" s="45">
        <v>4.38</v>
      </c>
      <c r="D24" s="45">
        <v>4.6475</v>
      </c>
      <c r="E24" s="45">
        <v>4.565833333333333</v>
      </c>
      <c r="F24" s="108"/>
      <c r="G24" s="108">
        <v>4.4116666666666662</v>
      </c>
      <c r="H24" s="108">
        <v>4.4116666666666662</v>
      </c>
    </row>
    <row r="25" spans="1:10" x14ac:dyDescent="0.25">
      <c r="A25" s="11">
        <v>251</v>
      </c>
      <c r="B25" s="45">
        <v>4.126666666666666</v>
      </c>
      <c r="C25" s="45">
        <v>3.3149999999999999</v>
      </c>
      <c r="D25" s="45"/>
      <c r="E25" s="45">
        <v>4.3233333333333333</v>
      </c>
      <c r="F25" s="108">
        <v>4.3949999999999996</v>
      </c>
      <c r="G25" s="108">
        <v>5.1150000000000002</v>
      </c>
      <c r="H25" s="108">
        <v>4.7549999999999999</v>
      </c>
    </row>
    <row r="26" spans="1:10" x14ac:dyDescent="0.25">
      <c r="A26" s="11">
        <v>260</v>
      </c>
      <c r="B26" s="45">
        <v>4.3599999999999994</v>
      </c>
      <c r="C26" s="45">
        <v>3.625</v>
      </c>
      <c r="D26" s="45">
        <v>5.2487499999999994</v>
      </c>
      <c r="E26" s="45">
        <v>4.3725000000000005</v>
      </c>
      <c r="F26" s="108">
        <v>3.54</v>
      </c>
      <c r="G26" s="108">
        <v>4.583333333333333</v>
      </c>
      <c r="H26" s="108">
        <v>4.3224999999999998</v>
      </c>
    </row>
    <row r="27" spans="1:10" x14ac:dyDescent="0.25">
      <c r="A27" s="11">
        <v>295</v>
      </c>
      <c r="B27" s="45">
        <v>4.5599999999999996</v>
      </c>
      <c r="C27" s="45">
        <v>4.0750000000000002</v>
      </c>
      <c r="D27" s="45">
        <v>4.4350000000000005</v>
      </c>
      <c r="E27" s="45">
        <v>4.6725000000000003</v>
      </c>
      <c r="F27" s="108">
        <v>5</v>
      </c>
      <c r="G27" s="108">
        <v>3.4550000000000001</v>
      </c>
      <c r="H27" s="108">
        <v>4.2275</v>
      </c>
    </row>
    <row r="28" spans="1:10" x14ac:dyDescent="0.25">
      <c r="A28" s="11">
        <v>300</v>
      </c>
      <c r="B28" s="45">
        <v>4.04</v>
      </c>
      <c r="C28" s="45"/>
      <c r="D28" s="45"/>
      <c r="E28" s="45">
        <v>3.8250000000000002</v>
      </c>
      <c r="F28" s="108"/>
      <c r="G28" s="108">
        <v>3.7050000000000001</v>
      </c>
      <c r="H28" s="108">
        <v>3.7050000000000001</v>
      </c>
    </row>
    <row r="29" spans="1:10" x14ac:dyDescent="0.25">
      <c r="A29" s="11">
        <v>330</v>
      </c>
      <c r="B29" s="45">
        <v>4.3912499999999994</v>
      </c>
      <c r="C29" s="45">
        <v>5.7649999999999997</v>
      </c>
      <c r="D29" s="45">
        <v>4.6675000000000004</v>
      </c>
      <c r="E29" s="45">
        <v>4.5350000000000001</v>
      </c>
      <c r="F29" s="108">
        <v>4.2183333333333337</v>
      </c>
      <c r="G29" s="108">
        <v>4.0750000000000002</v>
      </c>
      <c r="H29" s="108">
        <v>4.197857142857143</v>
      </c>
    </row>
    <row r="30" spans="1:10" x14ac:dyDescent="0.25">
      <c r="A30" s="11">
        <v>390</v>
      </c>
      <c r="B30" s="45">
        <v>4.9266666666666667</v>
      </c>
      <c r="C30" s="45">
        <v>4.7750000000000004</v>
      </c>
      <c r="D30" s="45">
        <v>5.085</v>
      </c>
      <c r="E30" s="45">
        <v>5.5</v>
      </c>
      <c r="F30" s="108">
        <v>4.4024999999999999</v>
      </c>
      <c r="G30" s="108"/>
      <c r="H30" s="108">
        <v>4.4024999999999999</v>
      </c>
    </row>
    <row r="31" spans="1:10" x14ac:dyDescent="0.25">
      <c r="A31" s="11">
        <v>415</v>
      </c>
      <c r="B31" s="45">
        <v>4.3849999999999998</v>
      </c>
      <c r="C31" s="45">
        <v>4.4550000000000001</v>
      </c>
      <c r="D31" s="45">
        <v>4.1100000000000003</v>
      </c>
      <c r="E31" s="45">
        <v>3.9</v>
      </c>
      <c r="F31" s="108">
        <v>4.0466666666666669</v>
      </c>
      <c r="G31" s="108">
        <v>3.9249999999999998</v>
      </c>
      <c r="H31" s="108">
        <v>4.0162500000000003</v>
      </c>
    </row>
    <row r="32" spans="1:10" x14ac:dyDescent="0.25">
      <c r="A32" s="11">
        <v>435</v>
      </c>
      <c r="B32" s="45"/>
      <c r="C32" s="45"/>
      <c r="D32" s="45"/>
      <c r="E32" s="45"/>
      <c r="F32" s="108"/>
      <c r="G32" s="108">
        <v>4.7</v>
      </c>
      <c r="H32" s="108">
        <v>4.7</v>
      </c>
    </row>
    <row r="33" spans="1:10" x14ac:dyDescent="0.25">
      <c r="A33" s="11">
        <v>545</v>
      </c>
      <c r="B33" s="45"/>
      <c r="C33" s="45">
        <v>3.8666666666666671</v>
      </c>
      <c r="D33" s="45">
        <v>3.7069999999999999</v>
      </c>
      <c r="E33" s="45">
        <v>4.46</v>
      </c>
      <c r="F33" s="108"/>
      <c r="G33" s="108">
        <v>4.1675000000000004</v>
      </c>
      <c r="H33" s="108">
        <v>4.1675000000000004</v>
      </c>
    </row>
    <row r="34" spans="1:10" x14ac:dyDescent="0.25">
      <c r="A34" s="38" t="s">
        <v>27</v>
      </c>
      <c r="B34" s="43">
        <v>4.05</v>
      </c>
      <c r="C34" s="43">
        <v>3.8741176470588243</v>
      </c>
      <c r="D34" s="43">
        <v>3.780416666666667</v>
      </c>
      <c r="E34" s="43">
        <v>4.1155882352941182</v>
      </c>
      <c r="F34" s="43">
        <v>4.2430769230769227</v>
      </c>
      <c r="G34" s="43">
        <v>3.5992857142857142</v>
      </c>
      <c r="H34" s="43">
        <v>4.0177500000000004</v>
      </c>
      <c r="J34" s="108">
        <f>AVERAGE(H35:H44)</f>
        <v>4.0362499999999999</v>
      </c>
    </row>
    <row r="35" spans="1:10" x14ac:dyDescent="0.25">
      <c r="A35" s="11">
        <v>540</v>
      </c>
      <c r="B35" s="45"/>
      <c r="C35" s="45">
        <v>3.835</v>
      </c>
      <c r="D35" s="45"/>
      <c r="E35" s="45"/>
      <c r="F35" s="45"/>
      <c r="G35" s="45"/>
      <c r="H35" s="45"/>
    </row>
    <row r="36" spans="1:10" x14ac:dyDescent="0.25">
      <c r="A36" s="11">
        <v>650</v>
      </c>
      <c r="B36" s="45">
        <v>4.34</v>
      </c>
      <c r="C36" s="45"/>
      <c r="D36" s="45">
        <v>3.902857142857143</v>
      </c>
      <c r="E36" s="45">
        <v>4.1899999999999995</v>
      </c>
      <c r="F36" s="108">
        <v>4.1150000000000002</v>
      </c>
      <c r="G36" s="108">
        <v>4.0449999999999999</v>
      </c>
      <c r="H36" s="108">
        <v>4.0916666666666668</v>
      </c>
    </row>
    <row r="37" spans="1:10" x14ac:dyDescent="0.25">
      <c r="A37" s="11">
        <v>670</v>
      </c>
      <c r="B37" s="45">
        <v>4.1550000000000002</v>
      </c>
      <c r="C37" s="45">
        <v>4.0633333333333335</v>
      </c>
      <c r="D37" s="45">
        <v>4.2350000000000003</v>
      </c>
      <c r="E37" s="45">
        <v>4.3574999999999999</v>
      </c>
      <c r="F37" s="108">
        <v>4.1974999999999998</v>
      </c>
      <c r="G37" s="108">
        <v>3.7149999999999999</v>
      </c>
      <c r="H37" s="108">
        <v>3.9562499999999998</v>
      </c>
    </row>
    <row r="38" spans="1:10" x14ac:dyDescent="0.25">
      <c r="A38" s="11">
        <v>712</v>
      </c>
      <c r="B38" s="45">
        <v>3.96</v>
      </c>
      <c r="C38" s="45">
        <v>3.7874999999999996</v>
      </c>
      <c r="D38" s="45">
        <v>3.96</v>
      </c>
      <c r="E38" s="45">
        <v>3.8450000000000002</v>
      </c>
      <c r="F38" s="45"/>
      <c r="G38" s="45"/>
      <c r="H38" s="45"/>
    </row>
    <row r="39" spans="1:10" x14ac:dyDescent="0.25">
      <c r="A39" s="11">
        <v>713</v>
      </c>
      <c r="B39" s="45">
        <v>4.166666666666667</v>
      </c>
      <c r="C39" s="45">
        <v>4.0212500000000002</v>
      </c>
      <c r="D39" s="45">
        <v>4.0614285714285714</v>
      </c>
      <c r="E39" s="45">
        <v>4.2880000000000003</v>
      </c>
      <c r="F39" s="45"/>
      <c r="G39" s="45"/>
      <c r="H39" s="45"/>
    </row>
    <row r="40" spans="1:10" x14ac:dyDescent="0.25">
      <c r="A40" s="11">
        <v>715</v>
      </c>
      <c r="B40" s="45">
        <v>3.9635714285714281</v>
      </c>
      <c r="C40" s="45">
        <v>3.41</v>
      </c>
      <c r="D40" s="45">
        <v>2.74</v>
      </c>
      <c r="E40" s="45">
        <v>3.87</v>
      </c>
      <c r="F40" s="108">
        <v>4.3550000000000004</v>
      </c>
      <c r="G40" s="108">
        <v>2.9874999999999998</v>
      </c>
      <c r="H40" s="108">
        <v>3.6712500000000006</v>
      </c>
    </row>
    <row r="41" spans="1:10" x14ac:dyDescent="0.25">
      <c r="A41" s="11">
        <v>716</v>
      </c>
      <c r="F41" s="108">
        <v>4.2175000000000002</v>
      </c>
      <c r="G41" s="108"/>
      <c r="H41" s="108">
        <v>4.2175000000000002</v>
      </c>
    </row>
    <row r="42" spans="1:10" x14ac:dyDescent="0.25">
      <c r="A42" s="11">
        <v>720</v>
      </c>
      <c r="B42" s="45"/>
      <c r="C42" s="45"/>
      <c r="D42" s="45"/>
      <c r="E42" s="45"/>
      <c r="F42" s="108">
        <v>4.4083333333333323</v>
      </c>
      <c r="G42" s="108">
        <v>3.9449999999999998</v>
      </c>
      <c r="H42" s="108">
        <v>4.2924999999999995</v>
      </c>
    </row>
    <row r="43" spans="1:10" x14ac:dyDescent="0.25">
      <c r="A43" s="11">
        <v>725</v>
      </c>
      <c r="B43" s="45"/>
      <c r="C43" s="45"/>
      <c r="D43" s="45"/>
      <c r="E43" s="45"/>
      <c r="F43" s="108">
        <v>4.0824999999999996</v>
      </c>
      <c r="G43" s="108">
        <v>3.8</v>
      </c>
      <c r="H43" s="108">
        <v>3.9883333333333333</v>
      </c>
    </row>
    <row r="44" spans="1:10" x14ac:dyDescent="0.25">
      <c r="A44" s="11">
        <v>880</v>
      </c>
      <c r="B44" s="45">
        <v>3.7350000000000003</v>
      </c>
      <c r="C44" s="45">
        <v>4.1783333333333337</v>
      </c>
      <c r="D44" s="45">
        <v>4.3616666666666672</v>
      </c>
      <c r="E44" s="45">
        <v>4.415</v>
      </c>
      <c r="F44" s="45"/>
      <c r="G44" s="45"/>
      <c r="H44" s="45"/>
    </row>
    <row r="45" spans="1:10" x14ac:dyDescent="0.25">
      <c r="A45" s="38" t="s">
        <v>24</v>
      </c>
      <c r="B45" s="43">
        <v>5.1781818181818187</v>
      </c>
      <c r="C45" s="43">
        <v>4.7172727272727277</v>
      </c>
      <c r="D45" s="43">
        <v>4.5621739130434777</v>
      </c>
      <c r="E45" s="43">
        <v>4.6029999999999989</v>
      </c>
      <c r="F45" s="43">
        <v>4.6129999999999995</v>
      </c>
      <c r="G45" s="43">
        <v>4.4683333333333337</v>
      </c>
      <c r="H45" s="43">
        <v>4.5796153846153844</v>
      </c>
      <c r="J45" s="108">
        <f>AVERAGE(H46:H51)</f>
        <v>5.2254666666666658</v>
      </c>
    </row>
    <row r="46" spans="1:10" x14ac:dyDescent="0.25">
      <c r="A46" s="11">
        <v>595</v>
      </c>
      <c r="B46" s="45">
        <v>6.1</v>
      </c>
      <c r="C46" s="45"/>
      <c r="D46" s="45">
        <v>4.7283333333333344</v>
      </c>
      <c r="E46" s="45">
        <v>6.0474999999999994</v>
      </c>
      <c r="F46" s="108">
        <v>8.9149999999999991</v>
      </c>
      <c r="G46" s="108"/>
      <c r="H46" s="108">
        <v>8.9149999999999991</v>
      </c>
    </row>
    <row r="47" spans="1:10" x14ac:dyDescent="0.25">
      <c r="A47" s="11">
        <v>632</v>
      </c>
      <c r="B47" s="45">
        <v>4.4400000000000004</v>
      </c>
      <c r="C47" s="45">
        <v>4.5493749999999995</v>
      </c>
      <c r="D47" s="45">
        <v>4.416666666666667</v>
      </c>
      <c r="E47" s="45">
        <v>4.4587500000000002</v>
      </c>
      <c r="F47" s="108">
        <v>4.3875000000000002</v>
      </c>
      <c r="G47" s="108"/>
      <c r="H47" s="108">
        <v>4.3875000000000002</v>
      </c>
    </row>
    <row r="48" spans="1:10" x14ac:dyDescent="0.25">
      <c r="A48" s="11">
        <v>638</v>
      </c>
      <c r="B48" s="45"/>
      <c r="C48" s="45"/>
      <c r="D48" s="45">
        <v>4.63375</v>
      </c>
      <c r="E48" s="45">
        <v>4.6900000000000004</v>
      </c>
      <c r="F48" s="45"/>
      <c r="G48" s="45"/>
      <c r="H48" s="45"/>
    </row>
    <row r="49" spans="1:8" x14ac:dyDescent="0.25">
      <c r="A49" s="11">
        <v>642</v>
      </c>
      <c r="B49" s="45">
        <v>5.4550000000000001</v>
      </c>
      <c r="C49" s="45">
        <v>5.5649999999999995</v>
      </c>
      <c r="D49" s="45">
        <v>4.5677272727272733</v>
      </c>
      <c r="E49" s="45">
        <v>4.246666666666667</v>
      </c>
      <c r="F49" s="108">
        <v>3.5966666666666662</v>
      </c>
      <c r="G49" s="108">
        <v>4.3275000000000006</v>
      </c>
      <c r="H49" s="108">
        <v>3.8890000000000002</v>
      </c>
    </row>
    <row r="50" spans="1:8" x14ac:dyDescent="0.25">
      <c r="A50" s="11">
        <v>643</v>
      </c>
      <c r="B50" s="45">
        <v>4.2699999999999996</v>
      </c>
      <c r="C50" s="45">
        <v>4.3650000000000002</v>
      </c>
      <c r="D50" s="45">
        <v>4.085</v>
      </c>
      <c r="E50" s="45">
        <v>4.125</v>
      </c>
      <c r="F50" s="108">
        <v>4.4074999999999998</v>
      </c>
      <c r="G50" s="108"/>
      <c r="H50" s="108">
        <v>4.4074999999999998</v>
      </c>
    </row>
    <row r="51" spans="1:8" x14ac:dyDescent="0.25">
      <c r="A51" s="11">
        <v>644</v>
      </c>
      <c r="B51" s="45">
        <v>4.4000000000000004</v>
      </c>
      <c r="C51" s="45"/>
      <c r="D51" s="45">
        <v>4.63</v>
      </c>
      <c r="E51" s="45">
        <v>4.82</v>
      </c>
      <c r="F51" s="108">
        <v>4.4175000000000004</v>
      </c>
      <c r="G51" s="108">
        <v>4.75</v>
      </c>
      <c r="H51" s="108">
        <v>4.5283333333333333</v>
      </c>
    </row>
    <row r="52" spans="1:8" ht="37.5" customHeight="1" x14ac:dyDescent="0.25">
      <c r="A52" s="38"/>
      <c r="B52" s="39">
        <v>2021</v>
      </c>
      <c r="C52" s="39">
        <v>2022</v>
      </c>
      <c r="D52" s="39">
        <v>2023</v>
      </c>
      <c r="E52" s="39">
        <v>2024</v>
      </c>
      <c r="F52" s="123">
        <v>2025</v>
      </c>
      <c r="G52" s="123"/>
      <c r="H52" s="123"/>
    </row>
    <row r="53" spans="1:8" ht="35.25" customHeight="1" x14ac:dyDescent="0.25">
      <c r="A53" s="28" t="s">
        <v>158</v>
      </c>
      <c r="B53" s="41"/>
      <c r="C53" s="41"/>
      <c r="D53" s="41"/>
      <c r="E53" s="41"/>
      <c r="F53" s="41" t="s">
        <v>155</v>
      </c>
      <c r="G53" s="41" t="s">
        <v>156</v>
      </c>
      <c r="H53" s="41" t="s">
        <v>129</v>
      </c>
    </row>
    <row r="54" spans="1:8" ht="26.25" customHeight="1" x14ac:dyDescent="0.25">
      <c r="A54" s="38" t="s">
        <v>157</v>
      </c>
      <c r="B54" s="43">
        <v>3.0137499999999999</v>
      </c>
      <c r="C54" s="43">
        <v>1.4350000000000001</v>
      </c>
      <c r="D54" s="43">
        <v>2.7075</v>
      </c>
      <c r="E54" s="43">
        <v>2.7075</v>
      </c>
      <c r="F54" s="43">
        <v>2.1083333333333329</v>
      </c>
      <c r="G54" s="43">
        <v>2.15</v>
      </c>
      <c r="H54" s="43">
        <v>2.1187499999999999</v>
      </c>
    </row>
    <row r="55" spans="1:8" ht="21.75" customHeight="1" x14ac:dyDescent="0.25">
      <c r="A55" s="38" t="s">
        <v>25</v>
      </c>
      <c r="B55" s="43">
        <v>2.99</v>
      </c>
      <c r="C55" s="43">
        <v>1.675</v>
      </c>
      <c r="D55" s="43">
        <v>3.415</v>
      </c>
      <c r="E55" s="43">
        <v>2.3200000000000003</v>
      </c>
      <c r="F55" s="43"/>
      <c r="G55" s="43">
        <v>2.15</v>
      </c>
      <c r="H55" s="43">
        <v>2.15</v>
      </c>
    </row>
    <row r="56" spans="1:8" ht="15" customHeight="1" x14ac:dyDescent="0.25">
      <c r="A56" s="11">
        <v>280</v>
      </c>
      <c r="B56" s="45"/>
      <c r="C56" s="45"/>
      <c r="D56" s="45"/>
      <c r="E56" s="45"/>
      <c r="F56" s="45"/>
      <c r="G56" s="108">
        <v>2.15</v>
      </c>
      <c r="H56" s="108">
        <v>2.15</v>
      </c>
    </row>
    <row r="57" spans="1:8" x14ac:dyDescent="0.25">
      <c r="A57" s="11">
        <v>415</v>
      </c>
      <c r="B57" s="45"/>
      <c r="C57" s="45"/>
      <c r="D57" s="45">
        <v>3.415</v>
      </c>
      <c r="E57" s="45"/>
      <c r="F57" s="45"/>
      <c r="G57" s="45"/>
      <c r="H57" s="45"/>
    </row>
    <row r="58" spans="1:8" x14ac:dyDescent="0.25">
      <c r="A58" s="11">
        <v>425</v>
      </c>
      <c r="B58" s="45"/>
      <c r="C58" s="45"/>
      <c r="D58" s="45"/>
      <c r="E58" s="45">
        <v>2.04</v>
      </c>
      <c r="F58" s="45"/>
      <c r="G58" s="45"/>
      <c r="H58" s="45"/>
    </row>
    <row r="59" spans="1:8" x14ac:dyDescent="0.25">
      <c r="A59" s="11">
        <v>565</v>
      </c>
      <c r="B59" s="45">
        <v>2.99</v>
      </c>
      <c r="C59" s="45">
        <v>1.675</v>
      </c>
      <c r="D59" s="45"/>
      <c r="E59" s="45">
        <v>2.6</v>
      </c>
      <c r="F59" s="45"/>
      <c r="G59" s="45"/>
      <c r="H59" s="45"/>
    </row>
    <row r="60" spans="1:8" x14ac:dyDescent="0.25">
      <c r="A60" s="38" t="s">
        <v>26</v>
      </c>
      <c r="B60" s="43"/>
      <c r="C60" s="43">
        <v>1.1950000000000001</v>
      </c>
      <c r="D60" s="43"/>
      <c r="E60" s="43">
        <v>2.585</v>
      </c>
      <c r="F60" s="43">
        <v>2.2824999999999998</v>
      </c>
      <c r="G60" s="43"/>
      <c r="H60" s="43">
        <v>2.2824999999999998</v>
      </c>
    </row>
    <row r="61" spans="1:8" x14ac:dyDescent="0.25">
      <c r="A61" s="11">
        <v>241</v>
      </c>
      <c r="B61" s="45"/>
      <c r="C61" s="45"/>
      <c r="D61" s="45"/>
      <c r="E61" s="45"/>
      <c r="F61" s="108">
        <v>2</v>
      </c>
      <c r="G61" s="108"/>
      <c r="H61" s="108">
        <v>2</v>
      </c>
    </row>
    <row r="62" spans="1:8" x14ac:dyDescent="0.25">
      <c r="A62" s="11">
        <v>300</v>
      </c>
      <c r="B62" s="45"/>
      <c r="C62" s="45"/>
      <c r="D62" s="45"/>
      <c r="E62" s="45">
        <v>2.585</v>
      </c>
      <c r="F62" s="108">
        <v>2.5649999999999999</v>
      </c>
      <c r="G62" s="108"/>
      <c r="H62" s="108">
        <v>2.5649999999999999</v>
      </c>
    </row>
    <row r="63" spans="1:8" x14ac:dyDescent="0.25">
      <c r="A63" s="11">
        <v>330</v>
      </c>
      <c r="B63" s="45"/>
      <c r="C63" s="45">
        <v>1.1950000000000001</v>
      </c>
      <c r="D63" s="45"/>
      <c r="E63" s="45"/>
      <c r="F63" s="108"/>
      <c r="G63" s="108"/>
      <c r="H63" s="108"/>
    </row>
    <row r="64" spans="1:8" x14ac:dyDescent="0.25">
      <c r="A64" s="38" t="s">
        <v>27</v>
      </c>
      <c r="B64" s="43"/>
      <c r="C64" s="43"/>
      <c r="D64" s="43">
        <v>2</v>
      </c>
      <c r="E64" s="43">
        <v>1.71</v>
      </c>
      <c r="F64" s="43">
        <v>1.76</v>
      </c>
      <c r="G64" s="43"/>
      <c r="H64" s="43">
        <v>1.76</v>
      </c>
    </row>
    <row r="65" spans="1:10" x14ac:dyDescent="0.25">
      <c r="A65" s="11">
        <v>650</v>
      </c>
      <c r="B65" s="45"/>
      <c r="C65" s="45"/>
      <c r="D65" s="45"/>
      <c r="E65" s="45"/>
      <c r="F65" s="108">
        <v>1.76</v>
      </c>
      <c r="G65" s="108"/>
      <c r="H65" s="108">
        <v>1.76</v>
      </c>
      <c r="J65" s="108"/>
    </row>
    <row r="66" spans="1:10" x14ac:dyDescent="0.25">
      <c r="A66" s="11">
        <v>670</v>
      </c>
      <c r="B66" s="45"/>
      <c r="C66" s="45"/>
      <c r="D66" s="45">
        <v>2</v>
      </c>
      <c r="E66" s="45"/>
      <c r="F66" s="45"/>
      <c r="G66" s="45"/>
      <c r="H66" s="45"/>
    </row>
    <row r="67" spans="1:10" x14ac:dyDescent="0.25">
      <c r="A67" s="11">
        <v>712</v>
      </c>
      <c r="B67" s="45"/>
      <c r="C67" s="45"/>
      <c r="D67" s="45"/>
      <c r="E67" s="45">
        <v>1.71</v>
      </c>
      <c r="F67" s="45"/>
      <c r="G67" s="45"/>
      <c r="H67" s="45"/>
    </row>
    <row r="68" spans="1:10" x14ac:dyDescent="0.25">
      <c r="A68" s="38" t="s">
        <v>24</v>
      </c>
      <c r="B68" s="43">
        <v>3.0374999999999996</v>
      </c>
      <c r="C68" s="43"/>
      <c r="D68" s="43"/>
      <c r="E68" s="43"/>
      <c r="F68" s="43"/>
      <c r="G68" s="43"/>
      <c r="H68" s="43"/>
    </row>
    <row r="69" spans="1:10" x14ac:dyDescent="0.25">
      <c r="A69" s="11">
        <v>638</v>
      </c>
      <c r="B69" s="45">
        <v>3.57</v>
      </c>
      <c r="C69" s="45"/>
      <c r="D69" s="45"/>
      <c r="E69" s="45"/>
      <c r="F69" s="45"/>
      <c r="G69" s="45"/>
      <c r="H69" s="45"/>
    </row>
    <row r="70" spans="1:10" x14ac:dyDescent="0.25">
      <c r="A70" s="14">
        <v>644</v>
      </c>
      <c r="B70" s="46">
        <v>2.5049999999999999</v>
      </c>
      <c r="C70" s="46"/>
      <c r="D70" s="46"/>
      <c r="E70" s="46"/>
      <c r="F70" s="46"/>
      <c r="G70" s="46"/>
      <c r="H70" s="46"/>
    </row>
  </sheetData>
  <mergeCells count="2">
    <mergeCell ref="F5:H5"/>
    <mergeCell ref="F52:H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Index</vt:lpstr>
      <vt:lpstr>1. Applicants per position</vt:lpstr>
      <vt:lpstr>2. SLU Admitted students</vt:lpstr>
      <vt:lpstr>3. Nat. comp. new entrants</vt:lpstr>
      <vt:lpstr>4. SLU Active students </vt:lpstr>
      <vt:lpstr>5. Nat. comp. Active students</vt:lpstr>
      <vt:lpstr>6. SLU Doctoral degrees</vt:lpstr>
      <vt:lpstr>7. SLU Licentiate degrees</vt:lpstr>
      <vt:lpstr>8. SLU Actual period of study</vt:lpstr>
      <vt:lpstr>9. SLU Completion rate</vt:lpstr>
    </vt:vector>
  </TitlesOfParts>
  <Company>SLU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Stening</dc:creator>
  <cp:lastModifiedBy>Eva Stening</cp:lastModifiedBy>
  <dcterms:created xsi:type="dcterms:W3CDTF">2024-02-08T15:52:07Z</dcterms:created>
  <dcterms:modified xsi:type="dcterms:W3CDTF">2026-02-10T15:04:52Z</dcterms:modified>
</cp:coreProperties>
</file>