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storage.slu.se\Home$\lotta\My Documents\Mina Dokument\aktivitet prolongering\"/>
    </mc:Choice>
  </mc:AlternateContent>
  <bookViews>
    <workbookView xWindow="0" yWindow="0" windowWidth="19200" windowHeight="10260" activeTab="2"/>
  </bookViews>
  <sheets>
    <sheet name="1. Introduction" sheetId="3" r:id="rId1"/>
    <sheet name="2. Registration activities" sheetId="1" r:id="rId2"/>
    <sheet name="3. Calculations" sheetId="2" r:id="rId3"/>
    <sheet name="4. Example registration" sheetId="4" r:id="rId4"/>
    <sheet name="5. Example calculations" sheetId="5" r:id="rId5"/>
  </sheets>
  <definedNames>
    <definedName name="TypUtbildning">#REF!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2" l="1"/>
  <c r="C4" i="2" l="1"/>
  <c r="C3" i="2"/>
  <c r="C5" i="2" l="1"/>
  <c r="C8" i="2"/>
  <c r="C7" i="2"/>
  <c r="J6" i="1"/>
  <c r="J14" i="1" s="1"/>
  <c r="J12" i="1" l="1"/>
  <c r="J13" i="1"/>
  <c r="J10" i="1"/>
  <c r="J11" i="1"/>
  <c r="J8" i="1"/>
  <c r="J9" i="1"/>
  <c r="J7" i="1"/>
  <c r="E37" i="1"/>
  <c r="E36" i="1"/>
  <c r="E35" i="1"/>
  <c r="E34" i="1"/>
  <c r="E33" i="1"/>
  <c r="H33" i="1" s="1"/>
  <c r="E32" i="1"/>
  <c r="H32" i="1" s="1"/>
  <c r="E31" i="1"/>
  <c r="H31" i="1" s="1"/>
  <c r="E30" i="1"/>
  <c r="E29" i="1"/>
  <c r="E28" i="1"/>
  <c r="E27" i="1"/>
  <c r="E26" i="1"/>
  <c r="H26" i="1" s="1"/>
  <c r="E25" i="1"/>
  <c r="H25" i="1" s="1"/>
  <c r="E24" i="1"/>
  <c r="H24" i="1" s="1"/>
  <c r="E23" i="1"/>
  <c r="E22" i="1"/>
  <c r="H22" i="1" s="1"/>
  <c r="E21" i="1"/>
  <c r="H21" i="1" s="1"/>
  <c r="E20" i="1"/>
  <c r="E19" i="1"/>
  <c r="E18" i="1"/>
  <c r="H18" i="1" s="1"/>
  <c r="E17" i="1"/>
  <c r="H17" i="1" s="1"/>
  <c r="E16" i="1"/>
  <c r="H16" i="1" s="1"/>
  <c r="E15" i="1"/>
  <c r="H15" i="1" s="1"/>
  <c r="E14" i="1"/>
  <c r="H14" i="1" s="1"/>
  <c r="E13" i="1"/>
  <c r="E12" i="1"/>
  <c r="E11" i="1"/>
  <c r="E10" i="1"/>
  <c r="H10" i="1" s="1"/>
  <c r="H37" i="1"/>
  <c r="H36" i="1"/>
  <c r="H35" i="1"/>
  <c r="H34" i="1"/>
  <c r="H30" i="1"/>
  <c r="H29" i="1"/>
  <c r="H28" i="1"/>
  <c r="H27" i="1"/>
  <c r="H23" i="1"/>
  <c r="H20" i="1"/>
  <c r="H19" i="1"/>
  <c r="H13" i="1"/>
  <c r="H12" i="1"/>
  <c r="H11" i="1"/>
  <c r="C6" i="2"/>
  <c r="C16" i="2" s="1"/>
  <c r="B2" i="2"/>
  <c r="D6" i="2" l="1"/>
  <c r="H38" i="1" l="1"/>
  <c r="C17" i="2" s="1"/>
  <c r="C19" i="2" l="1"/>
  <c r="C18" i="2"/>
  <c r="C14" i="2" s="1"/>
  <c r="C13" i="2" l="1"/>
</calcChain>
</file>

<file path=xl/sharedStrings.xml><?xml version="1.0" encoding="utf-8"?>
<sst xmlns="http://schemas.openxmlformats.org/spreadsheetml/2006/main" count="126" uniqueCount="73">
  <si>
    <t>Doktor</t>
  </si>
  <si>
    <t>Licentiat</t>
  </si>
  <si>
    <t>Vår</t>
  </si>
  <si>
    <t>Höst</t>
  </si>
  <si>
    <t xml:space="preserve">FUN </t>
  </si>
  <si>
    <t>1.</t>
  </si>
  <si>
    <t>Frivilligt verktyg för doktorandens dokumentation av tid som ägnats åt aktiviteter som inte ingår i utbildningen (flik 2)</t>
  </si>
  <si>
    <t>2.</t>
  </si>
  <si>
    <t>3.</t>
  </si>
  <si>
    <t>Gula rutor kan fyllas i</t>
  </si>
  <si>
    <t>4.</t>
  </si>
  <si>
    <t>5.</t>
  </si>
  <si>
    <t>6.</t>
  </si>
  <si>
    <t>Dokumentationen kan användas vid diskussion med huvudhandledaren som bestämmer vilken aktivitetsgrad som ska rapporteras till ladok</t>
  </si>
  <si>
    <t>vår</t>
  </si>
  <si>
    <t>1900-01-00</t>
  </si>
  <si>
    <t>SLU-godkänd mall för registrering och beräkning av nettostudietid</t>
  </si>
  <si>
    <t>Utifrån att doktorandutbildningen är fyra år = 1461 dagar, och  doktorandens registrering av tid som ägnats åt aktiviteter som inte ingår i utbildningen, beräknar verktyget antal dagar som återstår av utbildningen, ett nytt senare datum för disputationen samt den terminsvisa procentuella studieaktiviteten som ladok efterfrågar (flik 3). Verktyget räknar bara antal dagar men tar hänsyn till aktuella året t.ex om det är skottår.</t>
  </si>
  <si>
    <t>Dokumentera och beräkna nettostudietid för en termin i taget</t>
  </si>
  <si>
    <t>Om man anger start- och stoppdatum för en aktivitet, samt om den utförts på heltid eller deltid, så beräknas antal kalenderdagar (inklusive lördag, söndag och helgdagar) som aktiviteten omfattar. Alternativt kan man istället ange antal dagar som ägnats åt en aktivitet. OBS! välj ett av sätten.  Man väljer det sätt som man bedömer bäst återger hur aktiviteten tagit tid från utbildningen. Längre sammanhängande perioder då studierna inte bedrivits, som exempelvis föräldraledighet, anges lämpligen med start- och stoppdatum. Om studierna bedrivs på deltid anges start och stoppdatum samt procentsats, se exempel i flik 4 och 5.</t>
  </si>
  <si>
    <t>SLU-approved template for documentation and calculation of net study time</t>
  </si>
  <si>
    <t>The template is a volontary tool for the doctoral student's documentation of time used for activities not part of the education (page 2)</t>
  </si>
  <si>
    <t>Document and calculate net study time for one semester at a time.</t>
  </si>
  <si>
    <t>Yellow squares can be filled in</t>
  </si>
  <si>
    <t xml:space="preserve">The doctoral student's documentation of time that has been used for activities not included in the education is subtracted from 1461 days = 4 years education. The result equals the number of days left available for education.Based on this, a new later date for defence of the thesis, together with study activity in % (requested by ladok), are calculated (page 3).  </t>
  </si>
  <si>
    <r>
      <t xml:space="preserve">If you choose to document </t>
    </r>
    <r>
      <rPr>
        <i/>
        <sz val="14"/>
        <color theme="1"/>
        <rFont val="Calibri"/>
        <family val="2"/>
        <scheme val="minor"/>
      </rPr>
      <t>from and until dates</t>
    </r>
    <r>
      <rPr>
        <sz val="14"/>
        <color theme="1"/>
        <rFont val="Calibri"/>
        <family val="2"/>
        <scheme val="minor"/>
      </rPr>
      <t xml:space="preserve"> for an activity, the number of days (including weekends and holydays) is calculated. Alternatively, the number of days required for the activity can be documented. OBS! choose one of these. Choose the one which best represent how the activity has affected the education. When a longer coherent activity has interrupted the education e.g. parental leave, preferably use </t>
    </r>
    <r>
      <rPr>
        <i/>
        <sz val="14"/>
        <color theme="1"/>
        <rFont val="Calibri"/>
        <family val="2"/>
        <scheme val="minor"/>
      </rPr>
      <t>from - until dates</t>
    </r>
    <r>
      <rPr>
        <sz val="14"/>
        <color theme="1"/>
        <rFont val="Calibri"/>
        <family val="2"/>
        <scheme val="minor"/>
      </rPr>
      <t xml:space="preserve">. If studies are performed on part time document the percentage as in examples on page 4 and 5. </t>
    </r>
  </si>
  <si>
    <t xml:space="preserve">6. </t>
  </si>
  <si>
    <t>The documentation in this form  can be used when the doctoral student is discussing the study activity with the principal supervisor, before the principal supervisor decides which activty to report to ladok.</t>
  </si>
  <si>
    <t>First name Surname</t>
  </si>
  <si>
    <r>
      <rPr>
        <b/>
        <sz val="11"/>
        <color theme="1"/>
        <rFont val="Calibri"/>
        <family val="2"/>
        <scheme val="minor"/>
      </rPr>
      <t>Start of studies</t>
    </r>
    <r>
      <rPr>
        <sz val="11"/>
        <color theme="1"/>
        <rFont val="Calibri"/>
        <family val="2"/>
        <scheme val="minor"/>
      </rPr>
      <t xml:space="preserve"> (usually date of admission, YYYY-MM-DD)</t>
    </r>
  </si>
  <si>
    <r>
      <rPr>
        <b/>
        <sz val="11"/>
        <color theme="1"/>
        <rFont val="Calibri"/>
        <family val="2"/>
        <scheme val="minor"/>
      </rPr>
      <t>End of studies</t>
    </r>
    <r>
      <rPr>
        <sz val="11"/>
        <color theme="1"/>
        <rFont val="Calibri"/>
        <family val="2"/>
        <scheme val="minor"/>
      </rPr>
      <t xml:space="preserve"> (date of defence; YYYY-MM-DD), if last report period</t>
    </r>
  </si>
  <si>
    <t>Type of education</t>
  </si>
  <si>
    <t>Reported period, year</t>
  </si>
  <si>
    <t>Reported period, semester</t>
  </si>
  <si>
    <r>
      <t xml:space="preserve">Reduced pace of study or study </t>
    </r>
    <r>
      <rPr>
        <b/>
        <sz val="11"/>
        <rFont val="Calibri"/>
        <family val="2"/>
        <scheme val="minor"/>
      </rPr>
      <t>break</t>
    </r>
    <r>
      <rPr>
        <b/>
        <sz val="11"/>
        <color theme="1"/>
        <rFont val="Calibri"/>
        <family val="2"/>
        <scheme val="minor"/>
      </rPr>
      <t xml:space="preserve"> due to activity that is not included in doctoral education</t>
    </r>
    <r>
      <rPr>
        <sz val="11"/>
        <color theme="1"/>
        <rFont val="Calibri"/>
        <family val="2"/>
        <scheme val="minor"/>
      </rPr>
      <t xml:space="preserve"> (please state type of activity, type of employment, type of function, course name/number, etc.)</t>
    </r>
  </si>
  <si>
    <t>Reduced pace of study (please state as from date, until date, and percent of time)</t>
  </si>
  <si>
    <t>PhD Council</t>
  </si>
  <si>
    <t xml:space="preserve">Union assignment </t>
  </si>
  <si>
    <t>Parental leave</t>
  </si>
  <si>
    <t>Care of sick child (if correct information exists in Primula, state whole days)</t>
  </si>
  <si>
    <t xml:space="preserve">Sick leave for a longer period of time </t>
  </si>
  <si>
    <t xml:space="preserve">Reduced pace of study </t>
  </si>
  <si>
    <t>Continous assignments, such as reduced pace of study, other employment at SLU, other employment outside of SLU, member of board or education</t>
  </si>
  <si>
    <t>Occasional assignments, for example education</t>
  </si>
  <si>
    <t xml:space="preserve">Doctoral representative or union work (Please see faculty guidelines for prolongation at: https://internt.slu.se/en/support-services/education/doctoral-education1/contact/ </t>
  </si>
  <si>
    <t>Parental leave, care of a sick child, or sick leave for a longer period of time (sick leave longer than 1 week consecutive, or more than 7 work days, with doctor´s certificate)</t>
  </si>
  <si>
    <t>Other</t>
  </si>
  <si>
    <t>As from date</t>
  </si>
  <si>
    <t>Until date</t>
  </si>
  <si>
    <t>Number of calender days</t>
  </si>
  <si>
    <t>Percent of time</t>
  </si>
  <si>
    <t>Number of days</t>
  </si>
  <si>
    <t>Result, number of days</t>
  </si>
  <si>
    <t>THE DOCTORAL STUDENT´S OWN VOLONTARY REGISTRATION OF ACTIVITIES NOT INCLUDED IN THE DOCTORAL EDUCATION IN CURRENT PERIOD</t>
  </si>
  <si>
    <t>CALCULATIONS BASED ON REGISTRATION OF OTHER ACTIVITIES DURING THE REPORTED PERIOD</t>
  </si>
  <si>
    <t>Start of studies</t>
  </si>
  <si>
    <t>End of studies, if last report period</t>
  </si>
  <si>
    <t>Length of education (days)</t>
  </si>
  <si>
    <t>Start of reported period</t>
  </si>
  <si>
    <t>End of reported period</t>
  </si>
  <si>
    <t>Remaining study time</t>
  </si>
  <si>
    <t>Remaining study time at start of period (days)</t>
  </si>
  <si>
    <t>Remaining study time at end of period (days)</t>
  </si>
  <si>
    <t>Planned study pace during the rest of the education (%)</t>
  </si>
  <si>
    <t>Calculated date for public defence with 100% study pace</t>
  </si>
  <si>
    <t>Calculated date for public defence with planned study pace</t>
  </si>
  <si>
    <t>Study activity</t>
  </si>
  <si>
    <t>Total time with other activity until start of period (days)</t>
  </si>
  <si>
    <t>Time with other activity during period (days)</t>
  </si>
  <si>
    <t>Total time with other activity until end of period (days)</t>
  </si>
  <si>
    <t>Average study activity during current period (%)</t>
  </si>
  <si>
    <t>Example</t>
  </si>
  <si>
    <t>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</si>
</sst>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color theme="1"/>
      <name val="Times New Roman"/>
      <family val="1"/>
    </font>
    <font>
      <sz val="11"/>
      <color rgb="FFFF0000"/>
      <name val="Times New Roman"/>
      <family val="1"/>
    </font>
    <font>
      <sz val="12"/>
      <color theme="1"/>
      <name val="Calibri"/>
      <family val="2"/>
      <scheme val="minor"/>
    </font>
    <font>
      <sz val="11"/>
      <name val="Calibri"/>
      <family val="2"/>
      <scheme val="minor"/>
    </font>
    <font>
      <b/>
      <sz val="11"/>
      <color rgb="FFFF0000"/>
      <name val="Calibri"/>
      <family val="2"/>
      <scheme val="minor"/>
    </font>
    <font>
      <sz val="11"/>
      <color theme="0"/>
      <name val="Calibri"/>
      <family val="2"/>
      <scheme val="minor"/>
    </font>
    <font>
      <sz val="14"/>
      <color theme="1"/>
      <name val="Calibri"/>
      <family val="2"/>
      <scheme val="minor"/>
    </font>
    <font>
      <sz val="14"/>
      <color rgb="FF000000"/>
      <name val="Calibri"/>
      <family val="2"/>
      <scheme val="minor"/>
    </font>
    <font>
      <b/>
      <sz val="14"/>
      <color rgb="FFFF0000"/>
      <name val="Calibri"/>
      <family val="2"/>
      <scheme val="minor"/>
    </font>
    <font>
      <b/>
      <sz val="14"/>
      <color theme="1"/>
      <name val="Calibri"/>
      <family val="2"/>
      <scheme val="minor"/>
    </font>
    <font>
      <i/>
      <sz val="14"/>
      <color theme="1"/>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s>
  <cellStyleXfs count="1">
    <xf numFmtId="0" fontId="0" fillId="0" borderId="0"/>
  </cellStyleXfs>
  <cellXfs count="126">
    <xf numFmtId="0" fontId="0" fillId="0" borderId="0" xfId="0"/>
    <xf numFmtId="0" fontId="6" fillId="0" borderId="0" xfId="0" applyFont="1" applyAlignment="1">
      <alignment vertical="top"/>
    </xf>
    <xf numFmtId="0" fontId="0" fillId="0" borderId="0" xfId="0" applyFont="1" applyAlignment="1">
      <alignment vertical="top"/>
    </xf>
    <xf numFmtId="0" fontId="0" fillId="0" borderId="1" xfId="0" applyFont="1" applyBorder="1" applyAlignment="1">
      <alignment vertical="top"/>
    </xf>
    <xf numFmtId="0" fontId="0" fillId="0" borderId="8" xfId="0" applyFont="1" applyBorder="1" applyAlignment="1">
      <alignment vertical="top"/>
    </xf>
    <xf numFmtId="14" fontId="0" fillId="0" borderId="0" xfId="0" applyNumberFormat="1" applyFont="1" applyAlignment="1">
      <alignment vertical="top"/>
    </xf>
    <xf numFmtId="0" fontId="0" fillId="0" borderId="0" xfId="0" applyFont="1" applyBorder="1" applyAlignment="1">
      <alignment vertical="top"/>
    </xf>
    <xf numFmtId="0" fontId="4" fillId="0" borderId="0" xfId="0" applyFont="1" applyAlignment="1">
      <alignment vertical="top"/>
    </xf>
    <xf numFmtId="0" fontId="5" fillId="0" borderId="0" xfId="0" applyFont="1" applyAlignment="1">
      <alignment vertical="top"/>
    </xf>
    <xf numFmtId="0" fontId="1" fillId="0" borderId="0" xfId="0" applyFont="1" applyAlignment="1">
      <alignment vertical="top"/>
    </xf>
    <xf numFmtId="0" fontId="0" fillId="0" borderId="0" xfId="0" applyNumberFormat="1" applyFont="1" applyAlignment="1">
      <alignment vertical="top"/>
    </xf>
    <xf numFmtId="0" fontId="1" fillId="0" borderId="0" xfId="0" applyNumberFormat="1" applyFont="1" applyAlignment="1">
      <alignment vertical="top"/>
    </xf>
    <xf numFmtId="14" fontId="3" fillId="0" borderId="0" xfId="0" applyNumberFormat="1" applyFont="1" applyAlignment="1">
      <alignment vertical="top"/>
    </xf>
    <xf numFmtId="0" fontId="0" fillId="0" borderId="0" xfId="0" applyFont="1" applyBorder="1" applyAlignment="1">
      <alignment horizontal="right" vertical="top"/>
    </xf>
    <xf numFmtId="0" fontId="0" fillId="0" borderId="0" xfId="0" applyFont="1" applyAlignment="1">
      <alignment horizontal="right" vertical="top"/>
    </xf>
    <xf numFmtId="0" fontId="1" fillId="0" borderId="0" xfId="0" applyFont="1" applyBorder="1" applyAlignment="1">
      <alignment vertical="top"/>
    </xf>
    <xf numFmtId="0" fontId="1" fillId="0" borderId="0" xfId="0" applyFont="1" applyAlignment="1">
      <alignment vertical="top" wrapText="1"/>
    </xf>
    <xf numFmtId="14" fontId="0" fillId="2" borderId="7" xfId="0" applyNumberFormat="1" applyFont="1" applyFill="1" applyBorder="1" applyAlignment="1">
      <alignment horizontal="right" vertical="top"/>
    </xf>
    <xf numFmtId="14" fontId="0" fillId="0" borderId="0" xfId="0" applyNumberFormat="1" applyFont="1" applyBorder="1" applyAlignment="1">
      <alignment vertical="top"/>
    </xf>
    <xf numFmtId="0" fontId="0" fillId="0" borderId="0" xfId="0" applyNumberFormat="1" applyFont="1" applyBorder="1" applyAlignment="1">
      <alignment vertical="top"/>
    </xf>
    <xf numFmtId="0" fontId="1" fillId="0" borderId="13" xfId="0" applyFont="1" applyBorder="1" applyAlignment="1">
      <alignment vertical="top"/>
    </xf>
    <xf numFmtId="0" fontId="1" fillId="0" borderId="14" xfId="0" applyFont="1" applyBorder="1" applyAlignment="1">
      <alignment vertical="top"/>
    </xf>
    <xf numFmtId="14" fontId="0" fillId="2" borderId="9" xfId="0" applyNumberFormat="1" applyFont="1" applyFill="1" applyBorder="1" applyAlignment="1">
      <alignment horizontal="right" vertical="top"/>
    </xf>
    <xf numFmtId="14" fontId="1" fillId="2" borderId="0" xfId="0" applyNumberFormat="1" applyFont="1" applyFill="1" applyBorder="1" applyAlignment="1">
      <alignment horizontal="right" vertical="top"/>
    </xf>
    <xf numFmtId="0" fontId="0" fillId="0" borderId="13" xfId="0" applyFont="1" applyBorder="1" applyAlignment="1">
      <alignment vertical="top"/>
    </xf>
    <xf numFmtId="14" fontId="1" fillId="0" borderId="0" xfId="0" applyNumberFormat="1" applyFont="1" applyBorder="1" applyAlignment="1">
      <alignment horizontal="left" vertical="top"/>
    </xf>
    <xf numFmtId="0" fontId="5" fillId="0" borderId="0" xfId="0" applyFont="1" applyBorder="1" applyAlignment="1">
      <alignment vertical="top"/>
    </xf>
    <xf numFmtId="0" fontId="1" fillId="0" borderId="0" xfId="0" applyFont="1" applyFill="1" applyBorder="1" applyAlignment="1">
      <alignment vertical="top"/>
    </xf>
    <xf numFmtId="0" fontId="1" fillId="0" borderId="0" xfId="0" applyNumberFormat="1" applyFont="1" applyBorder="1" applyAlignment="1">
      <alignment vertical="top"/>
    </xf>
    <xf numFmtId="49" fontId="0" fillId="2" borderId="7" xfId="0" applyNumberFormat="1" applyFont="1" applyFill="1" applyBorder="1" applyAlignment="1">
      <alignment horizontal="right" vertical="top"/>
    </xf>
    <xf numFmtId="0" fontId="0" fillId="0" borderId="6" xfId="0" applyFont="1" applyBorder="1" applyAlignment="1">
      <alignment horizontal="right" vertical="top"/>
    </xf>
    <xf numFmtId="0" fontId="1" fillId="0" borderId="0" xfId="0" applyFont="1" applyAlignment="1">
      <alignment horizontal="right" vertical="top"/>
    </xf>
    <xf numFmtId="14" fontId="0" fillId="0" borderId="0" xfId="0" applyNumberFormat="1" applyFont="1" applyAlignment="1">
      <alignment horizontal="right" vertical="top"/>
    </xf>
    <xf numFmtId="0" fontId="0" fillId="0" borderId="0" xfId="0" applyFont="1" applyAlignment="1"/>
    <xf numFmtId="14" fontId="0" fillId="0" borderId="5" xfId="0" applyNumberFormat="1" applyFont="1" applyBorder="1" applyAlignment="1">
      <alignment horizontal="left" vertical="top" wrapText="1"/>
    </xf>
    <xf numFmtId="0" fontId="0" fillId="0" borderId="1" xfId="0" applyFont="1" applyBorder="1" applyAlignment="1">
      <alignment horizontal="left" vertical="top"/>
    </xf>
    <xf numFmtId="0" fontId="0" fillId="0" borderId="7" xfId="0" applyFont="1" applyFill="1" applyBorder="1" applyAlignment="1">
      <alignment vertical="top"/>
    </xf>
    <xf numFmtId="0" fontId="0" fillId="0" borderId="9" xfId="0" applyFont="1" applyFill="1" applyBorder="1" applyAlignment="1">
      <alignment vertical="top"/>
    </xf>
    <xf numFmtId="0" fontId="0" fillId="0" borderId="8" xfId="0" applyFont="1" applyFill="1" applyBorder="1" applyAlignment="1">
      <alignment horizontal="left" vertical="top"/>
    </xf>
    <xf numFmtId="14" fontId="0" fillId="2" borderId="0" xfId="0" applyNumberFormat="1" applyFont="1" applyFill="1" applyBorder="1" applyAlignment="1">
      <alignment horizontal="right" vertical="top"/>
    </xf>
    <xf numFmtId="0" fontId="0" fillId="2" borderId="0" xfId="0" applyFont="1" applyFill="1" applyBorder="1" applyAlignment="1">
      <alignment horizontal="right" vertical="top"/>
    </xf>
    <xf numFmtId="0" fontId="0" fillId="0" borderId="0" xfId="0" applyFont="1" applyFill="1" applyBorder="1" applyAlignment="1">
      <alignment vertical="top"/>
    </xf>
    <xf numFmtId="0" fontId="1" fillId="4" borderId="12" xfId="0" applyFont="1" applyFill="1" applyBorder="1" applyAlignment="1" applyProtection="1">
      <alignment vertical="top"/>
      <protection locked="0"/>
    </xf>
    <xf numFmtId="14" fontId="0" fillId="4" borderId="7" xfId="0" applyNumberFormat="1" applyFont="1" applyFill="1" applyBorder="1" applyAlignment="1" applyProtection="1">
      <alignment horizontal="right" vertical="top"/>
      <protection locked="0"/>
    </xf>
    <xf numFmtId="14" fontId="0" fillId="4" borderId="1" xfId="0" applyNumberFormat="1" applyFont="1" applyFill="1" applyBorder="1" applyAlignment="1" applyProtection="1">
      <alignment horizontal="right" vertical="top"/>
      <protection locked="0"/>
    </xf>
    <xf numFmtId="0" fontId="0" fillId="4" borderId="1" xfId="0" applyFont="1" applyFill="1" applyBorder="1" applyAlignment="1" applyProtection="1">
      <alignment vertical="top"/>
      <protection locked="0"/>
    </xf>
    <xf numFmtId="14" fontId="0" fillId="4" borderId="1" xfId="0" applyNumberFormat="1" applyFont="1" applyFill="1" applyBorder="1" applyAlignment="1" applyProtection="1">
      <alignment vertical="top"/>
      <protection locked="0"/>
    </xf>
    <xf numFmtId="14" fontId="0" fillId="4" borderId="8" xfId="0" applyNumberFormat="1" applyFont="1" applyFill="1" applyBorder="1" applyAlignment="1" applyProtection="1">
      <alignment vertical="top"/>
      <protection locked="0"/>
    </xf>
    <xf numFmtId="14" fontId="0" fillId="4" borderId="8" xfId="0" applyNumberFormat="1" applyFont="1" applyFill="1" applyBorder="1" applyAlignment="1" applyProtection="1">
      <alignment horizontal="right" vertical="top"/>
      <protection locked="0"/>
    </xf>
    <xf numFmtId="9" fontId="0" fillId="4" borderId="1" xfId="0" applyNumberFormat="1" applyFont="1" applyFill="1" applyBorder="1" applyAlignment="1" applyProtection="1">
      <alignment vertical="top"/>
      <protection locked="0"/>
    </xf>
    <xf numFmtId="1" fontId="0" fillId="4" borderId="2" xfId="0" applyNumberFormat="1" applyFont="1" applyFill="1" applyBorder="1" applyAlignment="1" applyProtection="1">
      <alignment vertical="top"/>
      <protection locked="0"/>
    </xf>
    <xf numFmtId="1" fontId="0" fillId="4" borderId="11" xfId="0" applyNumberFormat="1" applyFont="1" applyFill="1" applyBorder="1" applyAlignment="1" applyProtection="1">
      <alignment vertical="top"/>
      <protection locked="0"/>
    </xf>
    <xf numFmtId="0" fontId="7" fillId="0" borderId="5" xfId="0" applyFont="1" applyBorder="1" applyAlignment="1">
      <alignment vertical="top"/>
    </xf>
    <xf numFmtId="0" fontId="7" fillId="0" borderId="1" xfId="0" applyFont="1" applyBorder="1" applyAlignment="1">
      <alignment vertical="top"/>
    </xf>
    <xf numFmtId="9" fontId="7" fillId="4" borderId="7" xfId="0" applyNumberFormat="1" applyFont="1" applyFill="1" applyBorder="1" applyAlignment="1" applyProtection="1">
      <alignment horizontal="right" vertical="top"/>
      <protection locked="0"/>
    </xf>
    <xf numFmtId="14" fontId="0" fillId="0" borderId="4" xfId="0" applyNumberFormat="1" applyFont="1" applyBorder="1" applyAlignment="1">
      <alignment horizontal="left" vertical="top" wrapText="1"/>
    </xf>
    <xf numFmtId="1" fontId="0" fillId="0" borderId="19" xfId="0" applyNumberFormat="1" applyFont="1" applyFill="1" applyBorder="1" applyAlignment="1">
      <alignment horizontal="right" vertical="top"/>
    </xf>
    <xf numFmtId="0" fontId="7" fillId="4" borderId="6" xfId="0" applyNumberFormat="1" applyFont="1" applyFill="1" applyBorder="1" applyAlignment="1" applyProtection="1">
      <alignment horizontal="right" vertical="top"/>
      <protection locked="0"/>
    </xf>
    <xf numFmtId="0" fontId="7" fillId="0" borderId="0" xfId="0" applyFont="1" applyAlignment="1">
      <alignment vertical="top"/>
    </xf>
    <xf numFmtId="0" fontId="7" fillId="0" borderId="4" xfId="0" applyFont="1" applyBorder="1" applyAlignment="1">
      <alignment vertical="top"/>
    </xf>
    <xf numFmtId="14" fontId="7" fillId="2" borderId="19" xfId="0" applyNumberFormat="1" applyFont="1" applyFill="1" applyBorder="1" applyAlignment="1">
      <alignment horizontal="right" vertical="top"/>
    </xf>
    <xf numFmtId="14" fontId="7" fillId="0" borderId="9" xfId="0" applyNumberFormat="1" applyFont="1" applyFill="1" applyBorder="1" applyAlignment="1">
      <alignment horizontal="right" vertical="top"/>
    </xf>
    <xf numFmtId="0" fontId="0" fillId="0" borderId="12" xfId="0" applyFont="1" applyBorder="1" applyAlignment="1">
      <alignment vertical="top"/>
    </xf>
    <xf numFmtId="0" fontId="0" fillId="2" borderId="6" xfId="0" applyFont="1" applyFill="1" applyBorder="1" applyAlignment="1">
      <alignment horizontal="right" vertical="top"/>
    </xf>
    <xf numFmtId="0" fontId="0" fillId="0" borderId="14" xfId="0" applyFont="1" applyBorder="1" applyAlignment="1">
      <alignment vertical="top"/>
    </xf>
    <xf numFmtId="1" fontId="7" fillId="0" borderId="7" xfId="0" applyNumberFormat="1" applyFont="1" applyFill="1" applyBorder="1" applyAlignment="1">
      <alignment horizontal="right" vertical="top"/>
    </xf>
    <xf numFmtId="1" fontId="8" fillId="5" borderId="19" xfId="0" applyNumberFormat="1" applyFont="1" applyFill="1" applyBorder="1" applyAlignment="1">
      <alignment horizontal="right" vertical="top"/>
    </xf>
    <xf numFmtId="9" fontId="8" fillId="5" borderId="9" xfId="0" applyNumberFormat="1" applyFont="1" applyFill="1" applyBorder="1" applyAlignment="1">
      <alignment horizontal="right" vertical="top"/>
    </xf>
    <xf numFmtId="0" fontId="0" fillId="0" borderId="20" xfId="0" applyFont="1" applyBorder="1" applyAlignment="1"/>
    <xf numFmtId="0" fontId="1" fillId="0" borderId="21" xfId="0" applyFont="1" applyBorder="1" applyAlignment="1">
      <alignment wrapText="1"/>
    </xf>
    <xf numFmtId="0" fontId="0" fillId="0" borderId="22" xfId="0" applyFont="1" applyBorder="1" applyAlignment="1">
      <alignment vertical="top"/>
    </xf>
    <xf numFmtId="0" fontId="0" fillId="4" borderId="23" xfId="0" applyFont="1" applyFill="1" applyBorder="1" applyAlignment="1" applyProtection="1">
      <alignment vertical="top"/>
      <protection locked="0"/>
    </xf>
    <xf numFmtId="14" fontId="0" fillId="4" borderId="23" xfId="0" applyNumberFormat="1" applyFont="1" applyFill="1" applyBorder="1" applyAlignment="1" applyProtection="1">
      <alignment horizontal="right" vertical="top"/>
      <protection locked="0"/>
    </xf>
    <xf numFmtId="0" fontId="0" fillId="0" borderId="23" xfId="0" applyFont="1" applyBorder="1" applyAlignment="1">
      <alignment vertical="top"/>
    </xf>
    <xf numFmtId="9" fontId="0" fillId="4" borderId="23" xfId="0" applyNumberFormat="1" applyFont="1" applyFill="1" applyBorder="1" applyAlignment="1" applyProtection="1">
      <alignment vertical="top"/>
      <protection locked="0"/>
    </xf>
    <xf numFmtId="1" fontId="0" fillId="4" borderId="24" xfId="0" applyNumberFormat="1" applyFont="1" applyFill="1" applyBorder="1" applyAlignment="1" applyProtection="1">
      <alignment vertical="top"/>
      <protection locked="0"/>
    </xf>
    <xf numFmtId="0" fontId="0" fillId="0" borderId="25" xfId="0" applyFont="1" applyFill="1" applyBorder="1" applyAlignment="1">
      <alignment vertical="top"/>
    </xf>
    <xf numFmtId="0" fontId="0" fillId="4" borderId="5" xfId="0" applyFont="1" applyFill="1" applyBorder="1" applyAlignment="1" applyProtection="1">
      <alignment vertical="top"/>
      <protection locked="0"/>
    </xf>
    <xf numFmtId="14" fontId="0" fillId="4" borderId="5" xfId="0" applyNumberFormat="1" applyFont="1" applyFill="1" applyBorder="1" applyAlignment="1" applyProtection="1">
      <alignment horizontal="right" vertical="top"/>
      <protection locked="0"/>
    </xf>
    <xf numFmtId="0" fontId="0" fillId="0" borderId="5" xfId="0" applyFont="1" applyBorder="1" applyAlignment="1">
      <alignment vertical="top"/>
    </xf>
    <xf numFmtId="9" fontId="0" fillId="4" borderId="5" xfId="0" applyNumberFormat="1" applyFont="1" applyFill="1" applyBorder="1" applyAlignment="1" applyProtection="1">
      <alignment vertical="top"/>
      <protection locked="0"/>
    </xf>
    <xf numFmtId="1" fontId="0" fillId="4" borderId="10" xfId="0" applyNumberFormat="1" applyFont="1" applyFill="1" applyBorder="1" applyAlignment="1" applyProtection="1">
      <alignment vertical="top"/>
      <protection locked="0"/>
    </xf>
    <xf numFmtId="0" fontId="0" fillId="0" borderId="6" xfId="0" applyFont="1" applyFill="1" applyBorder="1" applyAlignment="1">
      <alignment vertical="top"/>
    </xf>
    <xf numFmtId="0" fontId="0" fillId="4" borderId="8" xfId="0" applyFont="1" applyFill="1" applyBorder="1" applyAlignment="1" applyProtection="1">
      <alignment vertical="top"/>
      <protection locked="0"/>
    </xf>
    <xf numFmtId="9" fontId="0" fillId="4" borderId="8" xfId="0" applyNumberFormat="1" applyFont="1" applyFill="1" applyBorder="1" applyAlignment="1" applyProtection="1">
      <alignment vertical="top"/>
      <protection locked="0"/>
    </xf>
    <xf numFmtId="14" fontId="0" fillId="4" borderId="5" xfId="0" applyNumberFormat="1" applyFont="1" applyFill="1" applyBorder="1" applyAlignment="1" applyProtection="1">
      <alignment vertical="top"/>
      <protection locked="0"/>
    </xf>
    <xf numFmtId="14" fontId="0" fillId="4" borderId="8" xfId="0" applyNumberFormat="1" applyFont="1" applyFill="1" applyBorder="1" applyAlignment="1" applyProtection="1">
      <alignment vertical="top" wrapText="1"/>
      <protection locked="0"/>
    </xf>
    <xf numFmtId="1" fontId="9" fillId="0" borderId="0" xfId="0" applyNumberFormat="1" applyFont="1" applyFill="1" applyAlignment="1">
      <alignment vertical="top"/>
    </xf>
    <xf numFmtId="0" fontId="9" fillId="0" borderId="0" xfId="0" applyFont="1" applyFill="1" applyBorder="1" applyAlignment="1">
      <alignment vertical="top"/>
    </xf>
    <xf numFmtId="14" fontId="0" fillId="2" borderId="7" xfId="0" quotePrefix="1" applyNumberFormat="1" applyFont="1" applyFill="1" applyBorder="1" applyAlignment="1">
      <alignment horizontal="right" vertical="top"/>
    </xf>
    <xf numFmtId="0" fontId="0" fillId="4" borderId="7" xfId="0" applyNumberFormat="1" applyFont="1" applyFill="1" applyBorder="1" applyAlignment="1" applyProtection="1">
      <alignment horizontal="right" vertical="top"/>
      <protection locked="0"/>
    </xf>
    <xf numFmtId="0" fontId="0" fillId="4" borderId="9" xfId="0" applyNumberFormat="1" applyFont="1" applyFill="1" applyBorder="1" applyAlignment="1" applyProtection="1">
      <alignment horizontal="right" vertical="top"/>
      <protection locked="0"/>
    </xf>
    <xf numFmtId="0" fontId="9" fillId="0" borderId="0" xfId="0" applyFont="1" applyAlignment="1">
      <alignment vertical="top"/>
    </xf>
    <xf numFmtId="0" fontId="9" fillId="0" borderId="0" xfId="0" applyFont="1" applyBorder="1" applyAlignment="1">
      <alignment vertical="top"/>
    </xf>
    <xf numFmtId="0" fontId="9" fillId="0" borderId="0" xfId="0" applyFont="1" applyAlignment="1"/>
    <xf numFmtId="1" fontId="0" fillId="0" borderId="6" xfId="0" quotePrefix="1" applyNumberFormat="1" applyFont="1" applyFill="1" applyBorder="1" applyAlignment="1" applyProtection="1">
      <alignment horizontal="right" vertical="top"/>
    </xf>
    <xf numFmtId="0" fontId="10" fillId="0" borderId="1" xfId="0" applyFont="1" applyBorder="1" applyAlignment="1">
      <alignment horizontal="center" vertical="center"/>
    </xf>
    <xf numFmtId="0" fontId="11" fillId="0" borderId="1" xfId="0" applyFont="1" applyBorder="1" applyAlignment="1">
      <alignment horizontal="left" vertical="top" wrapText="1" indent="2" readingOrder="1"/>
    </xf>
    <xf numFmtId="0" fontId="12" fillId="0" borderId="1" xfId="0" applyFont="1" applyBorder="1" applyAlignment="1">
      <alignment horizontal="left" vertical="top" wrapText="1" indent="2" readingOrder="1"/>
    </xf>
    <xf numFmtId="0" fontId="10" fillId="0" borderId="1" xfId="0" applyFont="1" applyBorder="1"/>
    <xf numFmtId="0" fontId="10" fillId="0" borderId="1" xfId="0" applyFont="1" applyBorder="1" applyAlignment="1">
      <alignment wrapText="1"/>
    </xf>
    <xf numFmtId="0" fontId="10" fillId="0" borderId="1" xfId="0" applyFont="1" applyBorder="1" applyAlignment="1">
      <alignment horizontal="left" vertical="top" wrapText="1"/>
    </xf>
    <xf numFmtId="0" fontId="12" fillId="0" borderId="1" xfId="0" applyFont="1" applyBorder="1" applyAlignment="1">
      <alignment wrapText="1"/>
    </xf>
    <xf numFmtId="0" fontId="10" fillId="0" borderId="1" xfId="0" applyFont="1" applyBorder="1" applyAlignment="1">
      <alignment vertical="top" wrapText="1"/>
    </xf>
    <xf numFmtId="0" fontId="13" fillId="0" borderId="0" xfId="0" applyFont="1" applyAlignment="1"/>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0" fillId="0" borderId="8" xfId="0" applyFont="1" applyFill="1" applyBorder="1" applyAlignment="1">
      <alignment vertical="top" wrapText="1"/>
    </xf>
    <xf numFmtId="0" fontId="13" fillId="0" borderId="29" xfId="0" applyFont="1" applyFill="1" applyBorder="1"/>
    <xf numFmtId="0" fontId="2" fillId="3" borderId="0" xfId="0" applyFont="1" applyFill="1" applyAlignment="1">
      <alignment horizontal="center" vertical="top"/>
    </xf>
    <xf numFmtId="0" fontId="0" fillId="0" borderId="28"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26" xfId="0" applyFont="1" applyBorder="1" applyAlignment="1">
      <alignment vertical="top" wrapText="1"/>
    </xf>
    <xf numFmtId="0" fontId="0" fillId="0" borderId="18" xfId="0" applyFont="1" applyBorder="1" applyAlignment="1">
      <alignment vertical="top" wrapText="1"/>
    </xf>
    <xf numFmtId="0" fontId="0" fillId="0" borderId="27" xfId="0" applyFont="1" applyBorder="1" applyAlignment="1">
      <alignment vertical="top" wrapText="1"/>
    </xf>
    <xf numFmtId="0" fontId="0" fillId="0" borderId="12" xfId="0" applyFont="1" applyBorder="1" applyAlignment="1">
      <alignment vertical="top" wrapText="1"/>
    </xf>
    <xf numFmtId="0" fontId="0" fillId="0" borderId="17"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2" fillId="3" borderId="0" xfId="0" applyFont="1" applyFill="1" applyBorder="1" applyAlignment="1">
      <alignment horizontal="center" vertical="top"/>
    </xf>
    <xf numFmtId="0" fontId="2" fillId="3" borderId="3" xfId="0" applyFont="1" applyFill="1" applyBorder="1" applyAlignment="1">
      <alignment horizontal="center" vertical="top"/>
    </xf>
    <xf numFmtId="0" fontId="7" fillId="0" borderId="12" xfId="0" applyFont="1" applyBorder="1" applyAlignment="1">
      <alignment vertical="top" wrapText="1"/>
    </xf>
    <xf numFmtId="0" fontId="7" fillId="0" borderId="17" xfId="0" applyFont="1" applyBorder="1" applyAlignment="1">
      <alignment vertical="top" wrapText="1"/>
    </xf>
    <xf numFmtId="0" fontId="7" fillId="0" borderId="14"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0</xdr:col>
      <xdr:colOff>45720</xdr:colOff>
      <xdr:row>1</xdr:row>
      <xdr:rowOff>38100</xdr:rowOff>
    </xdr:from>
    <xdr:to>
      <xdr:col>0</xdr:col>
      <xdr:colOff>3169920</xdr:colOff>
      <xdr:row>6</xdr:row>
      <xdr:rowOff>68580</xdr:rowOff>
    </xdr:to>
    <xdr:sp macro="" textlink="">
      <xdr:nvSpPr>
        <xdr:cNvPr id="2" name="Rektangel med rundade hörn 1"/>
        <xdr:cNvSpPr/>
      </xdr:nvSpPr>
      <xdr:spPr>
        <a:xfrm>
          <a:off x="45720" y="228600"/>
          <a:ext cx="3162300" cy="94488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sv-SE" sz="1100" i="1">
              <a:solidFill>
                <a:schemeClr val="lt1"/>
              </a:solidFill>
              <a:effectLst/>
              <a:latin typeface="+mn-lt"/>
              <a:ea typeface="+mn-ea"/>
              <a:cs typeface="+mn-cs"/>
            </a:rPr>
            <a:t>Please fill out applicable </a:t>
          </a:r>
          <a:r>
            <a:rPr lang="sv-SE" sz="1100" i="1" u="sng">
              <a:solidFill>
                <a:schemeClr val="lt1"/>
              </a:solidFill>
              <a:effectLst/>
              <a:latin typeface="+mn-lt"/>
              <a:ea typeface="+mn-ea"/>
              <a:cs typeface="+mn-cs"/>
            </a:rPr>
            <a:t>yellow</a:t>
          </a:r>
          <a:r>
            <a:rPr lang="sv-SE" sz="1100" i="1">
              <a:solidFill>
                <a:schemeClr val="lt1"/>
              </a:solidFill>
              <a:effectLst/>
              <a:latin typeface="+mn-lt"/>
              <a:ea typeface="+mn-ea"/>
              <a:cs typeface="+mn-cs"/>
            </a:rPr>
            <a:t> cells</a:t>
          </a:r>
          <a:r>
            <a:rPr lang="sv-SE" sz="1100" i="1" baseline="0">
              <a:solidFill>
                <a:schemeClr val="lt1"/>
              </a:solidFill>
              <a:effectLst/>
              <a:latin typeface="+mn-lt"/>
              <a:ea typeface="+mn-ea"/>
              <a:cs typeface="+mn-cs"/>
            </a:rPr>
            <a:t>! Start with name, start of study, possibly end of study (if this is the last report period), type of education, year and semester.</a:t>
          </a:r>
          <a:endParaRPr lang="sv-SE" sz="1200" i="1"/>
        </a:p>
      </xdr:txBody>
    </xdr:sp>
    <xdr:clientData/>
  </xdr:twoCellAnchor>
  <xdr:twoCellAnchor editAs="absolute">
    <xdr:from>
      <xdr:col>3</xdr:col>
      <xdr:colOff>0</xdr:colOff>
      <xdr:row>1</xdr:row>
      <xdr:rowOff>160020</xdr:rowOff>
    </xdr:from>
    <xdr:to>
      <xdr:col>6</xdr:col>
      <xdr:colOff>91440</xdr:colOff>
      <xdr:row>6</xdr:row>
      <xdr:rowOff>22860</xdr:rowOff>
    </xdr:to>
    <xdr:sp macro="" textlink="">
      <xdr:nvSpPr>
        <xdr:cNvPr id="4" name="Rundad rektangulär 3"/>
        <xdr:cNvSpPr/>
      </xdr:nvSpPr>
      <xdr:spPr>
        <a:xfrm>
          <a:off x="9525000" y="350520"/>
          <a:ext cx="2385060" cy="777240"/>
        </a:xfrm>
        <a:prstGeom prst="wedgeRoundRectCallout">
          <a:avLst>
            <a:gd name="adj1" fmla="val -41829"/>
            <a:gd name="adj2" fmla="val 87751"/>
            <a:gd name="adj3" fmla="val 16667"/>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r>
            <a:rPr lang="sv-SE" sz="1100" i="1">
              <a:solidFill>
                <a:schemeClr val="lt1"/>
              </a:solidFill>
              <a:effectLst/>
              <a:latin typeface="+mn-lt"/>
              <a:ea typeface="+mn-ea"/>
              <a:cs typeface="+mn-cs"/>
            </a:rPr>
            <a:t>For each activity</a:t>
          </a:r>
          <a:r>
            <a:rPr lang="sv-SE" sz="1100" i="1" baseline="0">
              <a:solidFill>
                <a:schemeClr val="lt1"/>
              </a:solidFill>
              <a:effectLst/>
              <a:latin typeface="+mn-lt"/>
              <a:ea typeface="+mn-ea"/>
              <a:cs typeface="+mn-cs"/>
            </a:rPr>
            <a:t> row below, please enter </a:t>
          </a:r>
          <a:r>
            <a:rPr lang="sv-SE" sz="1100" i="1" u="sng" baseline="0">
              <a:solidFill>
                <a:schemeClr val="lt1"/>
              </a:solidFill>
              <a:effectLst/>
              <a:latin typeface="+mn-lt"/>
              <a:ea typeface="+mn-ea"/>
              <a:cs typeface="+mn-cs"/>
            </a:rPr>
            <a:t>either</a:t>
          </a:r>
          <a:r>
            <a:rPr lang="sv-SE" sz="1100" i="1" baseline="0">
              <a:solidFill>
                <a:schemeClr val="lt1"/>
              </a:solidFill>
              <a:effectLst/>
              <a:latin typeface="+mn-lt"/>
              <a:ea typeface="+mn-ea"/>
              <a:cs typeface="+mn-cs"/>
            </a:rPr>
            <a:t> as from - until dates and percent of time, </a:t>
          </a:r>
          <a:r>
            <a:rPr lang="sv-SE" sz="1100" i="1" u="sng" baseline="0">
              <a:solidFill>
                <a:schemeClr val="lt1"/>
              </a:solidFill>
              <a:effectLst/>
              <a:latin typeface="+mn-lt"/>
              <a:ea typeface="+mn-ea"/>
              <a:cs typeface="+mn-cs"/>
            </a:rPr>
            <a:t>or</a:t>
          </a:r>
          <a:r>
            <a:rPr lang="sv-SE" sz="1100" i="1" baseline="0">
              <a:solidFill>
                <a:schemeClr val="lt1"/>
              </a:solidFill>
              <a:effectLst/>
              <a:latin typeface="+mn-lt"/>
              <a:ea typeface="+mn-ea"/>
              <a:cs typeface="+mn-cs"/>
            </a:rPr>
            <a:t> number of days! </a:t>
          </a:r>
          <a:endParaRPr lang="sv-SE">
            <a:effectLst/>
          </a:endParaRPr>
        </a:p>
      </xdr:txBody>
    </xdr:sp>
    <xdr:clientData/>
  </xdr:twoCellAnchor>
  <xdr:twoCellAnchor editAs="absolute">
    <xdr:from>
      <xdr:col>7</xdr:col>
      <xdr:colOff>474546</xdr:colOff>
      <xdr:row>1</xdr:row>
      <xdr:rowOff>76200</xdr:rowOff>
    </xdr:from>
    <xdr:to>
      <xdr:col>12</xdr:col>
      <xdr:colOff>376917</xdr:colOff>
      <xdr:row>8</xdr:row>
      <xdr:rowOff>171450</xdr:rowOff>
    </xdr:to>
    <xdr:sp macro="" textlink="">
      <xdr:nvSpPr>
        <xdr:cNvPr id="7" name="Rundad rektangulär 3"/>
        <xdr:cNvSpPr/>
      </xdr:nvSpPr>
      <xdr:spPr>
        <a:xfrm>
          <a:off x="12693760" y="266700"/>
          <a:ext cx="3263336" cy="1455964"/>
        </a:xfrm>
        <a:prstGeom prst="wedgeRoundRectCallout">
          <a:avLst>
            <a:gd name="adj1" fmla="val -34373"/>
            <a:gd name="adj2" fmla="val -91325"/>
            <a:gd name="adj3" fmla="val 16667"/>
          </a:avLst>
        </a:prstGeom>
        <a:solidFill>
          <a:schemeClr val="accent6">
            <a:lumMod val="40000"/>
            <a:lumOff val="6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r>
            <a:rPr lang="sv-SE" sz="1100" i="1">
              <a:solidFill>
                <a:sysClr val="windowText" lastClr="000000"/>
              </a:solidFill>
              <a:effectLst/>
              <a:latin typeface="+mn-lt"/>
              <a:ea typeface="+mn-ea"/>
              <a:cs typeface="+mn-cs"/>
            </a:rPr>
            <a:t>It</a:t>
          </a:r>
          <a:r>
            <a:rPr lang="sv-SE" sz="1100" i="1" baseline="0">
              <a:solidFill>
                <a:sysClr val="windowText" lastClr="000000"/>
              </a:solidFill>
              <a:effectLst/>
              <a:latin typeface="+mn-lt"/>
              <a:ea typeface="+mn-ea"/>
              <a:cs typeface="+mn-cs"/>
            </a:rPr>
            <a:t> is volontary to use this template. </a:t>
          </a:r>
          <a:r>
            <a:rPr lang="sv-SE" sz="1100" i="1">
              <a:solidFill>
                <a:sysClr val="windowText" lastClr="000000"/>
              </a:solidFill>
              <a:effectLst/>
              <a:latin typeface="+mn-lt"/>
              <a:ea typeface="+mn-ea"/>
              <a:cs typeface="+mn-cs"/>
            </a:rPr>
            <a:t>The</a:t>
          </a:r>
          <a:r>
            <a:rPr lang="sv-SE" sz="1100" i="1" baseline="0">
              <a:solidFill>
                <a:sysClr val="windowText" lastClr="000000"/>
              </a:solidFill>
              <a:effectLst/>
              <a:latin typeface="+mn-lt"/>
              <a:ea typeface="+mn-ea"/>
              <a:cs typeface="+mn-cs"/>
            </a:rPr>
            <a:t> registration is volontary and intended as a tool for the individual doctoral student.</a:t>
          </a:r>
          <a:endParaRPr lang="sv-SE">
            <a:solidFill>
              <a:sysClr val="windowText" lastClr="000000"/>
            </a:solidFill>
            <a:effectLst/>
          </a:endParaRPr>
        </a:p>
        <a:p>
          <a:r>
            <a:rPr lang="sv-SE" sz="1100" i="1" baseline="0">
              <a:solidFill>
                <a:sysClr val="windowText" lastClr="000000"/>
              </a:solidFill>
              <a:effectLst/>
              <a:latin typeface="+mn-lt"/>
              <a:ea typeface="+mn-ea"/>
              <a:cs typeface="+mn-cs"/>
            </a:rPr>
            <a:t>OBS: Register one semester at a time</a:t>
          </a:r>
          <a:endParaRPr lang="sv-SE">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141921</xdr:colOff>
      <xdr:row>17</xdr:row>
      <xdr:rowOff>179070</xdr:rowOff>
    </xdr:from>
    <xdr:to>
      <xdr:col>5</xdr:col>
      <xdr:colOff>319086</xdr:colOff>
      <xdr:row>19</xdr:row>
      <xdr:rowOff>55245</xdr:rowOff>
    </xdr:to>
    <xdr:sp macro="" textlink="">
      <xdr:nvSpPr>
        <xdr:cNvPr id="5" name="Rundad rektangulär 4"/>
        <xdr:cNvSpPr/>
      </xdr:nvSpPr>
      <xdr:spPr>
        <a:xfrm>
          <a:off x="6799896" y="3474720"/>
          <a:ext cx="1967865" cy="266700"/>
        </a:xfrm>
        <a:prstGeom prst="wedgeRoundRectCallout">
          <a:avLst>
            <a:gd name="adj1" fmla="val -58974"/>
            <a:gd name="adj2" fmla="val -19803"/>
            <a:gd name="adj3" fmla="val 16667"/>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r>
            <a:rPr lang="sv-SE" sz="1100" i="1">
              <a:solidFill>
                <a:schemeClr val="lt1"/>
              </a:solidFill>
              <a:effectLst/>
              <a:latin typeface="+mn-lt"/>
              <a:ea typeface="+mn-ea"/>
              <a:cs typeface="+mn-cs"/>
            </a:rPr>
            <a:t>Transfer to Ladok!</a:t>
          </a:r>
          <a:endParaRPr lang="sv-SE">
            <a:effectLst/>
          </a:endParaRPr>
        </a:p>
      </xdr:txBody>
    </xdr:sp>
    <xdr:clientData/>
  </xdr:twoCellAnchor>
  <xdr:twoCellAnchor editAs="absolute">
    <xdr:from>
      <xdr:col>3</xdr:col>
      <xdr:colOff>173354</xdr:colOff>
      <xdr:row>0</xdr:row>
      <xdr:rowOff>190500</xdr:rowOff>
    </xdr:from>
    <xdr:to>
      <xdr:col>5</xdr:col>
      <xdr:colOff>533400</xdr:colOff>
      <xdr:row>9</xdr:row>
      <xdr:rowOff>136208</xdr:rowOff>
    </xdr:to>
    <xdr:sp macro="" textlink="">
      <xdr:nvSpPr>
        <xdr:cNvPr id="6" name="Rundad rektangulär 5"/>
        <xdr:cNvSpPr/>
      </xdr:nvSpPr>
      <xdr:spPr>
        <a:xfrm>
          <a:off x="6831329" y="190500"/>
          <a:ext cx="2150746" cy="1698308"/>
        </a:xfrm>
        <a:prstGeom prst="wedgeRoundRectCallout">
          <a:avLst>
            <a:gd name="adj1" fmla="val -58703"/>
            <a:gd name="adj2" fmla="val 42713"/>
            <a:gd name="adj3" fmla="val 16667"/>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r>
            <a:rPr lang="sv-SE" sz="1100" i="1">
              <a:solidFill>
                <a:schemeClr val="lt1"/>
              </a:solidFill>
              <a:effectLst/>
              <a:latin typeface="+mn-lt"/>
              <a:ea typeface="+mn-ea"/>
              <a:cs typeface="+mn-cs"/>
            </a:rPr>
            <a:t>If you are reporting your first semester as a</a:t>
          </a:r>
          <a:r>
            <a:rPr lang="sv-SE" sz="1100" i="1" baseline="0">
              <a:solidFill>
                <a:schemeClr val="lt1"/>
              </a:solidFill>
              <a:effectLst/>
              <a:latin typeface="+mn-lt"/>
              <a:ea typeface="+mn-ea"/>
              <a:cs typeface="+mn-cs"/>
            </a:rPr>
            <a:t> PhD student - write 1461 days!</a:t>
          </a:r>
          <a:endParaRPr lang="sv-SE">
            <a:effectLst/>
          </a:endParaRPr>
        </a:p>
        <a:p>
          <a:r>
            <a:rPr lang="sv-SE" sz="1100" i="1" baseline="0">
              <a:solidFill>
                <a:schemeClr val="lt1"/>
              </a:solidFill>
              <a:effectLst/>
              <a:latin typeface="+mn-lt"/>
              <a:ea typeface="+mn-ea"/>
              <a:cs typeface="+mn-cs"/>
            </a:rPr>
            <a:t>If you are reporting a later semester - </a:t>
          </a:r>
          <a:r>
            <a:rPr lang="sv-SE" sz="1100" i="1">
              <a:solidFill>
                <a:schemeClr val="lt1"/>
              </a:solidFill>
              <a:effectLst/>
              <a:latin typeface="+mn-lt"/>
              <a:ea typeface="+mn-ea"/>
              <a:cs typeface="+mn-cs"/>
            </a:rPr>
            <a:t>use the value from previous semester or agreement between student and supervisor!</a:t>
          </a:r>
          <a:endParaRPr lang="sv-SE">
            <a:effectLst/>
          </a:endParaRPr>
        </a:p>
        <a:p>
          <a:pPr algn="ctr"/>
          <a:r>
            <a:rPr lang="sv-SE" sz="1100" i="1"/>
            <a:t>!</a:t>
          </a:r>
        </a:p>
      </xdr:txBody>
    </xdr:sp>
    <xdr:clientData/>
  </xdr:twoCellAnchor>
  <xdr:twoCellAnchor editAs="absolute">
    <xdr:from>
      <xdr:col>3</xdr:col>
      <xdr:colOff>182879</xdr:colOff>
      <xdr:row>10</xdr:row>
      <xdr:rowOff>32383</xdr:rowOff>
    </xdr:from>
    <xdr:to>
      <xdr:col>5</xdr:col>
      <xdr:colOff>360044</xdr:colOff>
      <xdr:row>11</xdr:row>
      <xdr:rowOff>108584</xdr:rowOff>
    </xdr:to>
    <xdr:sp macro="" textlink="">
      <xdr:nvSpPr>
        <xdr:cNvPr id="7" name="Rundad rektangulär 6"/>
        <xdr:cNvSpPr/>
      </xdr:nvSpPr>
      <xdr:spPr>
        <a:xfrm>
          <a:off x="7025639" y="1899283"/>
          <a:ext cx="2013585" cy="259081"/>
        </a:xfrm>
        <a:prstGeom prst="wedgeRoundRectCallout">
          <a:avLst>
            <a:gd name="adj1" fmla="val -59578"/>
            <a:gd name="adj2" fmla="val -24631"/>
            <a:gd name="adj3" fmla="val 16667"/>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r>
            <a:rPr lang="sv-SE" sz="1100" i="1">
              <a:solidFill>
                <a:schemeClr val="lt1"/>
              </a:solidFill>
              <a:effectLst/>
              <a:latin typeface="+mn-lt"/>
              <a:ea typeface="+mn-ea"/>
              <a:cs typeface="+mn-cs"/>
            </a:rPr>
            <a:t>Transfer to next period!</a:t>
          </a:r>
          <a:endParaRPr lang="sv-SE">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workbookViewId="0">
      <selection activeCell="D5" sqref="D5"/>
    </sheetView>
  </sheetViews>
  <sheetFormatPr defaultRowHeight="15" x14ac:dyDescent="0.25"/>
  <cols>
    <col min="1" max="1" width="3.85546875" customWidth="1"/>
    <col min="2" max="2" width="95.85546875" customWidth="1"/>
  </cols>
  <sheetData>
    <row r="2" spans="1:2" ht="18.75" x14ac:dyDescent="0.3">
      <c r="A2" s="104" t="s">
        <v>20</v>
      </c>
      <c r="B2" s="104"/>
    </row>
    <row r="4" spans="1:2" ht="56.25" x14ac:dyDescent="0.3">
      <c r="A4" s="99" t="s">
        <v>5</v>
      </c>
      <c r="B4" s="100" t="s">
        <v>21</v>
      </c>
    </row>
    <row r="5" spans="1:2" ht="18.75" x14ac:dyDescent="0.3">
      <c r="A5" s="99" t="s">
        <v>7</v>
      </c>
      <c r="B5" s="99" t="s">
        <v>22</v>
      </c>
    </row>
    <row r="6" spans="1:2" ht="18.75" x14ac:dyDescent="0.3">
      <c r="A6" s="99" t="s">
        <v>8</v>
      </c>
      <c r="B6" s="99" t="s">
        <v>23</v>
      </c>
    </row>
    <row r="7" spans="1:2" ht="112.5" x14ac:dyDescent="0.3">
      <c r="A7" s="99" t="s">
        <v>10</v>
      </c>
      <c r="B7" s="101" t="s">
        <v>24</v>
      </c>
    </row>
    <row r="8" spans="1:2" ht="131.25" x14ac:dyDescent="0.3">
      <c r="A8" s="99" t="s">
        <v>11</v>
      </c>
      <c r="B8" s="103" t="s">
        <v>25</v>
      </c>
    </row>
    <row r="9" spans="1:2" ht="75" x14ac:dyDescent="0.3">
      <c r="A9" s="99" t="s">
        <v>26</v>
      </c>
      <c r="B9" s="102" t="s">
        <v>27</v>
      </c>
    </row>
    <row r="10" spans="1:2" ht="18.75" x14ac:dyDescent="0.3">
      <c r="A10" s="109" t="s">
        <v>16</v>
      </c>
    </row>
    <row r="11" spans="1:2" ht="39" customHeight="1" x14ac:dyDescent="0.25">
      <c r="A11" s="96" t="s">
        <v>5</v>
      </c>
      <c r="B11" s="97" t="s">
        <v>6</v>
      </c>
    </row>
    <row r="12" spans="1:2" ht="18.75" x14ac:dyDescent="0.25">
      <c r="A12" s="96" t="s">
        <v>7</v>
      </c>
      <c r="B12" s="97" t="s">
        <v>18</v>
      </c>
    </row>
    <row r="13" spans="1:2" ht="18.75" x14ac:dyDescent="0.25">
      <c r="A13" s="96" t="s">
        <v>8</v>
      </c>
      <c r="B13" s="97" t="s">
        <v>9</v>
      </c>
    </row>
    <row r="14" spans="1:2" ht="112.5" x14ac:dyDescent="0.25">
      <c r="A14" s="96" t="s">
        <v>10</v>
      </c>
      <c r="B14" s="97" t="s">
        <v>17</v>
      </c>
    </row>
    <row r="15" spans="1:2" ht="168.75" x14ac:dyDescent="0.25">
      <c r="A15" s="96" t="s">
        <v>11</v>
      </c>
      <c r="B15" s="97" t="s">
        <v>19</v>
      </c>
    </row>
    <row r="16" spans="1:2" ht="37.5" x14ac:dyDescent="0.25">
      <c r="A16" s="96" t="s">
        <v>12</v>
      </c>
      <c r="B16" s="98" t="s">
        <v>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zoomScale="90" zoomScaleNormal="90" workbookViewId="0">
      <pane ySplit="9" topLeftCell="A10" activePane="bottomLeft" state="frozen"/>
      <selection pane="bottomLeft" activeCell="M35" sqref="M35"/>
    </sheetView>
  </sheetViews>
  <sheetFormatPr defaultColWidth="8.85546875" defaultRowHeight="15" x14ac:dyDescent="0.25"/>
  <cols>
    <col min="1" max="1" width="47.5703125" style="2" customWidth="1"/>
    <col min="2" max="2" width="80.140625" style="2" bestFit="1" customWidth="1"/>
    <col min="3" max="4" width="11.28515625" style="14" customWidth="1"/>
    <col min="5" max="5" width="13.5703125" style="2" customWidth="1"/>
    <col min="6" max="6" width="8.7109375" style="2" customWidth="1"/>
    <col min="7" max="7" width="10.5703125" style="2" customWidth="1"/>
    <col min="8" max="8" width="11.28515625" style="2" customWidth="1"/>
    <col min="9" max="9" width="12.85546875" style="2" customWidth="1"/>
    <col min="10" max="16384" width="8.85546875" style="2"/>
  </cols>
  <sheetData>
    <row r="1" spans="1:10" s="1" customFormat="1" ht="15" customHeight="1" thickBot="1" x14ac:dyDescent="0.3">
      <c r="A1" s="110" t="s">
        <v>53</v>
      </c>
      <c r="B1" s="110"/>
      <c r="C1" s="110"/>
      <c r="D1" s="110"/>
      <c r="E1" s="110"/>
      <c r="F1" s="110"/>
      <c r="G1" s="110"/>
      <c r="H1" s="110"/>
    </row>
    <row r="2" spans="1:10" x14ac:dyDescent="0.25">
      <c r="B2" s="42" t="s">
        <v>28</v>
      </c>
      <c r="C2" s="30"/>
    </row>
    <row r="3" spans="1:10" x14ac:dyDescent="0.25">
      <c r="B3" s="24" t="s">
        <v>29</v>
      </c>
      <c r="C3" s="43"/>
      <c r="E3" s="27"/>
      <c r="F3" s="27"/>
      <c r="G3" s="27"/>
      <c r="H3" s="27"/>
    </row>
    <row r="4" spans="1:10" x14ac:dyDescent="0.25">
      <c r="B4" s="24" t="s">
        <v>30</v>
      </c>
      <c r="C4" s="43"/>
      <c r="E4" s="27"/>
      <c r="F4" s="27"/>
      <c r="G4" s="27"/>
      <c r="H4" s="27"/>
    </row>
    <row r="5" spans="1:10" x14ac:dyDescent="0.25">
      <c r="B5" s="20" t="s">
        <v>31</v>
      </c>
      <c r="C5" s="90"/>
      <c r="E5" s="41"/>
      <c r="F5" s="41"/>
      <c r="G5" s="41"/>
      <c r="H5" s="88" t="s">
        <v>0</v>
      </c>
    </row>
    <row r="6" spans="1:10" x14ac:dyDescent="0.25">
      <c r="B6" s="20" t="s">
        <v>32</v>
      </c>
      <c r="C6" s="90"/>
      <c r="E6" s="27"/>
      <c r="F6" s="27"/>
      <c r="G6" s="27"/>
      <c r="H6" s="88" t="s">
        <v>1</v>
      </c>
      <c r="I6" s="92" t="s">
        <v>2</v>
      </c>
      <c r="J6" s="92">
        <f ca="1">YEAR(NOW())-1</f>
        <v>2020</v>
      </c>
    </row>
    <row r="7" spans="1:10" ht="15.75" thickBot="1" x14ac:dyDescent="0.3">
      <c r="B7" s="21" t="s">
        <v>33</v>
      </c>
      <c r="C7" s="91"/>
      <c r="E7" s="27"/>
      <c r="F7" s="27"/>
      <c r="G7" s="27"/>
      <c r="H7" s="27"/>
      <c r="I7" s="92" t="s">
        <v>3</v>
      </c>
      <c r="J7" s="93">
        <f ca="1">J6+1</f>
        <v>2021</v>
      </c>
    </row>
    <row r="8" spans="1:10" s="6" customFormat="1" ht="15.75" thickBot="1" x14ac:dyDescent="0.3">
      <c r="B8" s="15"/>
      <c r="C8" s="23"/>
      <c r="I8" s="93"/>
      <c r="J8" s="94">
        <f ca="1">J6+2</f>
        <v>2022</v>
      </c>
    </row>
    <row r="9" spans="1:10" s="33" customFormat="1" ht="45.75" thickBot="1" x14ac:dyDescent="0.3">
      <c r="A9" s="68"/>
      <c r="B9" s="69" t="s">
        <v>34</v>
      </c>
      <c r="C9" s="105" t="s">
        <v>47</v>
      </c>
      <c r="D9" s="105" t="s">
        <v>48</v>
      </c>
      <c r="E9" s="105" t="s">
        <v>49</v>
      </c>
      <c r="F9" s="105" t="s">
        <v>50</v>
      </c>
      <c r="G9" s="106" t="s">
        <v>51</v>
      </c>
      <c r="H9" s="107" t="s">
        <v>52</v>
      </c>
      <c r="J9" s="94">
        <f ca="1">J6+3</f>
        <v>2023</v>
      </c>
    </row>
    <row r="10" spans="1:10" ht="15.75" thickBot="1" x14ac:dyDescent="0.3">
      <c r="A10" s="70" t="s">
        <v>41</v>
      </c>
      <c r="B10" s="71" t="s">
        <v>35</v>
      </c>
      <c r="C10" s="72"/>
      <c r="D10" s="72"/>
      <c r="E10" s="73">
        <f>IF(OR(C10="",D10=""),0,D10-C10+1)</f>
        <v>0</v>
      </c>
      <c r="F10" s="74">
        <v>1</v>
      </c>
      <c r="G10" s="75"/>
      <c r="H10" s="76">
        <f>IF(G10="",F10*E10,G10)</f>
        <v>0</v>
      </c>
      <c r="J10" s="94">
        <f ca="1">J6+4</f>
        <v>2024</v>
      </c>
    </row>
    <row r="11" spans="1:10" ht="15" customHeight="1" x14ac:dyDescent="0.25">
      <c r="A11" s="114" t="s">
        <v>42</v>
      </c>
      <c r="B11" s="77"/>
      <c r="C11" s="78"/>
      <c r="D11" s="78"/>
      <c r="E11" s="79">
        <f t="shared" ref="E11:E37" si="0">IF(OR(C11="",D11=""),0,D11-C11+1)</f>
        <v>0</v>
      </c>
      <c r="F11" s="80">
        <v>1</v>
      </c>
      <c r="G11" s="81"/>
      <c r="H11" s="82">
        <f t="shared" ref="H11:H37" si="1">IF(G11="",F11*E11,G11)</f>
        <v>0</v>
      </c>
      <c r="J11" s="94">
        <f ca="1">J6+5</f>
        <v>2025</v>
      </c>
    </row>
    <row r="12" spans="1:10" x14ac:dyDescent="0.25">
      <c r="A12" s="115"/>
      <c r="B12" s="45"/>
      <c r="C12" s="44"/>
      <c r="D12" s="44"/>
      <c r="E12" s="3">
        <f t="shared" si="0"/>
        <v>0</v>
      </c>
      <c r="F12" s="49">
        <v>1</v>
      </c>
      <c r="G12" s="50"/>
      <c r="H12" s="36">
        <f t="shared" si="1"/>
        <v>0</v>
      </c>
      <c r="J12" s="94">
        <f ca="1">J6+6</f>
        <v>2026</v>
      </c>
    </row>
    <row r="13" spans="1:10" x14ac:dyDescent="0.25">
      <c r="A13" s="115"/>
      <c r="B13" s="45"/>
      <c r="C13" s="44"/>
      <c r="D13" s="44"/>
      <c r="E13" s="3">
        <f t="shared" si="0"/>
        <v>0</v>
      </c>
      <c r="F13" s="49">
        <v>1</v>
      </c>
      <c r="G13" s="50"/>
      <c r="H13" s="36">
        <f t="shared" si="1"/>
        <v>0</v>
      </c>
      <c r="J13" s="94">
        <f ca="1">J6+7</f>
        <v>2027</v>
      </c>
    </row>
    <row r="14" spans="1:10" x14ac:dyDescent="0.25">
      <c r="A14" s="115"/>
      <c r="B14" s="45"/>
      <c r="C14" s="44"/>
      <c r="D14" s="44"/>
      <c r="E14" s="3">
        <f t="shared" si="0"/>
        <v>0</v>
      </c>
      <c r="F14" s="49">
        <v>1</v>
      </c>
      <c r="G14" s="50"/>
      <c r="H14" s="36">
        <f t="shared" si="1"/>
        <v>0</v>
      </c>
      <c r="J14" s="94">
        <f ca="1">J6+8</f>
        <v>2028</v>
      </c>
    </row>
    <row r="15" spans="1:10" x14ac:dyDescent="0.25">
      <c r="A15" s="115"/>
      <c r="B15" s="45"/>
      <c r="C15" s="44"/>
      <c r="D15" s="44"/>
      <c r="E15" s="3">
        <f t="shared" si="0"/>
        <v>0</v>
      </c>
      <c r="F15" s="49">
        <v>1</v>
      </c>
      <c r="G15" s="50"/>
      <c r="H15" s="36">
        <f t="shared" si="1"/>
        <v>0</v>
      </c>
    </row>
    <row r="16" spans="1:10" x14ac:dyDescent="0.25">
      <c r="A16" s="115"/>
      <c r="B16" s="45"/>
      <c r="C16" s="44"/>
      <c r="D16" s="44"/>
      <c r="E16" s="3">
        <f t="shared" si="0"/>
        <v>0</v>
      </c>
      <c r="F16" s="49">
        <v>1</v>
      </c>
      <c r="G16" s="50"/>
      <c r="H16" s="36">
        <f t="shared" si="1"/>
        <v>0</v>
      </c>
    </row>
    <row r="17" spans="1:11" ht="15.75" thickBot="1" x14ac:dyDescent="0.3">
      <c r="A17" s="116"/>
      <c r="B17" s="83"/>
      <c r="C17" s="48"/>
      <c r="D17" s="48"/>
      <c r="E17" s="4">
        <f t="shared" si="0"/>
        <v>0</v>
      </c>
      <c r="F17" s="84">
        <v>1</v>
      </c>
      <c r="G17" s="51"/>
      <c r="H17" s="37">
        <f t="shared" si="1"/>
        <v>0</v>
      </c>
    </row>
    <row r="18" spans="1:11" ht="15" customHeight="1" x14ac:dyDescent="0.25">
      <c r="A18" s="114" t="s">
        <v>43</v>
      </c>
      <c r="B18" s="85"/>
      <c r="C18" s="78"/>
      <c r="D18" s="78"/>
      <c r="E18" s="79">
        <f t="shared" si="0"/>
        <v>0</v>
      </c>
      <c r="F18" s="80">
        <v>1</v>
      </c>
      <c r="G18" s="81"/>
      <c r="H18" s="82">
        <f t="shared" si="1"/>
        <v>0</v>
      </c>
    </row>
    <row r="19" spans="1:11" x14ac:dyDescent="0.25">
      <c r="A19" s="115"/>
      <c r="B19" s="46"/>
      <c r="C19" s="44"/>
      <c r="D19" s="44"/>
      <c r="E19" s="3">
        <f t="shared" si="0"/>
        <v>0</v>
      </c>
      <c r="F19" s="49">
        <v>1</v>
      </c>
      <c r="G19" s="50"/>
      <c r="H19" s="36">
        <f t="shared" si="1"/>
        <v>0</v>
      </c>
    </row>
    <row r="20" spans="1:11" x14ac:dyDescent="0.25">
      <c r="A20" s="115"/>
      <c r="B20" s="46"/>
      <c r="C20" s="44"/>
      <c r="D20" s="44"/>
      <c r="E20" s="3">
        <f t="shared" si="0"/>
        <v>0</v>
      </c>
      <c r="F20" s="49">
        <v>1</v>
      </c>
      <c r="G20" s="50"/>
      <c r="H20" s="36">
        <f t="shared" si="1"/>
        <v>0</v>
      </c>
    </row>
    <row r="21" spans="1:11" x14ac:dyDescent="0.25">
      <c r="A21" s="115"/>
      <c r="B21" s="46"/>
      <c r="C21" s="44"/>
      <c r="D21" s="44"/>
      <c r="E21" s="3">
        <f t="shared" si="0"/>
        <v>0</v>
      </c>
      <c r="F21" s="49">
        <v>1</v>
      </c>
      <c r="G21" s="50"/>
      <c r="H21" s="36">
        <f t="shared" si="1"/>
        <v>0</v>
      </c>
    </row>
    <row r="22" spans="1:11" x14ac:dyDescent="0.25">
      <c r="A22" s="115"/>
      <c r="B22" s="46"/>
      <c r="C22" s="44"/>
      <c r="D22" s="44"/>
      <c r="E22" s="3">
        <f t="shared" si="0"/>
        <v>0</v>
      </c>
      <c r="F22" s="49">
        <v>1</v>
      </c>
      <c r="G22" s="50"/>
      <c r="H22" s="36">
        <f t="shared" si="1"/>
        <v>0</v>
      </c>
    </row>
    <row r="23" spans="1:11" x14ac:dyDescent="0.25">
      <c r="A23" s="115"/>
      <c r="B23" s="46"/>
      <c r="C23" s="44"/>
      <c r="D23" s="44"/>
      <c r="E23" s="3">
        <f t="shared" si="0"/>
        <v>0</v>
      </c>
      <c r="F23" s="49">
        <v>1</v>
      </c>
      <c r="G23" s="50"/>
      <c r="H23" s="36">
        <f t="shared" si="1"/>
        <v>0</v>
      </c>
    </row>
    <row r="24" spans="1:11" ht="15.75" thickBot="1" x14ac:dyDescent="0.3">
      <c r="A24" s="116"/>
      <c r="B24" s="47"/>
      <c r="C24" s="48"/>
      <c r="D24" s="48"/>
      <c r="E24" s="4">
        <f t="shared" si="0"/>
        <v>0</v>
      </c>
      <c r="F24" s="84">
        <v>1</v>
      </c>
      <c r="G24" s="51"/>
      <c r="H24" s="37">
        <f t="shared" si="1"/>
        <v>0</v>
      </c>
    </row>
    <row r="25" spans="1:11" ht="15" customHeight="1" x14ac:dyDescent="0.25">
      <c r="A25" s="114" t="s">
        <v>44</v>
      </c>
      <c r="B25" s="77" t="s">
        <v>36</v>
      </c>
      <c r="C25" s="78"/>
      <c r="D25" s="78"/>
      <c r="E25" s="79">
        <f t="shared" si="0"/>
        <v>0</v>
      </c>
      <c r="F25" s="80">
        <v>1</v>
      </c>
      <c r="G25" s="81"/>
      <c r="H25" s="82">
        <f t="shared" si="1"/>
        <v>0</v>
      </c>
    </row>
    <row r="26" spans="1:11" x14ac:dyDescent="0.25">
      <c r="A26" s="115"/>
      <c r="B26" s="45" t="s">
        <v>4</v>
      </c>
      <c r="C26" s="44"/>
      <c r="D26" s="44"/>
      <c r="E26" s="3">
        <f t="shared" si="0"/>
        <v>0</v>
      </c>
      <c r="F26" s="49">
        <v>1</v>
      </c>
      <c r="G26" s="50"/>
      <c r="H26" s="36">
        <f t="shared" si="1"/>
        <v>0</v>
      </c>
    </row>
    <row r="27" spans="1:11" x14ac:dyDescent="0.25">
      <c r="A27" s="115"/>
      <c r="B27" s="46" t="s">
        <v>37</v>
      </c>
      <c r="C27" s="44"/>
      <c r="D27" s="44"/>
      <c r="E27" s="3">
        <f t="shared" si="0"/>
        <v>0</v>
      </c>
      <c r="F27" s="49">
        <v>1</v>
      </c>
      <c r="G27" s="50"/>
      <c r="H27" s="36">
        <f t="shared" si="1"/>
        <v>0</v>
      </c>
    </row>
    <row r="28" spans="1:11" x14ac:dyDescent="0.25">
      <c r="A28" s="115"/>
      <c r="B28" s="45"/>
      <c r="C28" s="44"/>
      <c r="D28" s="44"/>
      <c r="E28" s="3">
        <f t="shared" si="0"/>
        <v>0</v>
      </c>
      <c r="F28" s="49">
        <v>1</v>
      </c>
      <c r="G28" s="50"/>
      <c r="H28" s="36">
        <f t="shared" si="1"/>
        <v>0</v>
      </c>
    </row>
    <row r="29" spans="1:11" ht="15.75" thickBot="1" x14ac:dyDescent="0.3">
      <c r="A29" s="116"/>
      <c r="B29" s="47"/>
      <c r="C29" s="48"/>
      <c r="D29" s="48"/>
      <c r="E29" s="4">
        <f t="shared" si="0"/>
        <v>0</v>
      </c>
      <c r="F29" s="84">
        <v>1</v>
      </c>
      <c r="G29" s="51"/>
      <c r="H29" s="37">
        <f t="shared" si="1"/>
        <v>0</v>
      </c>
    </row>
    <row r="30" spans="1:11" ht="15" customHeight="1" x14ac:dyDescent="0.25">
      <c r="A30" s="114" t="s">
        <v>45</v>
      </c>
      <c r="B30" s="85" t="s">
        <v>38</v>
      </c>
      <c r="C30" s="78"/>
      <c r="D30" s="78"/>
      <c r="E30" s="79">
        <f t="shared" si="0"/>
        <v>0</v>
      </c>
      <c r="F30" s="80">
        <v>1</v>
      </c>
      <c r="G30" s="81"/>
      <c r="H30" s="82">
        <f t="shared" si="1"/>
        <v>0</v>
      </c>
    </row>
    <row r="31" spans="1:11" x14ac:dyDescent="0.25">
      <c r="A31" s="115"/>
      <c r="B31" s="46" t="s">
        <v>39</v>
      </c>
      <c r="C31" s="44"/>
      <c r="D31" s="44"/>
      <c r="E31" s="3">
        <f t="shared" si="0"/>
        <v>0</v>
      </c>
      <c r="F31" s="49">
        <v>1</v>
      </c>
      <c r="G31" s="50"/>
      <c r="H31" s="36">
        <f t="shared" si="1"/>
        <v>0</v>
      </c>
    </row>
    <row r="32" spans="1:11" ht="15.75" thickBot="1" x14ac:dyDescent="0.3">
      <c r="A32" s="116"/>
      <c r="B32" s="86" t="s">
        <v>40</v>
      </c>
      <c r="C32" s="48"/>
      <c r="D32" s="48"/>
      <c r="E32" s="4">
        <f t="shared" si="0"/>
        <v>0</v>
      </c>
      <c r="F32" s="84">
        <v>1</v>
      </c>
      <c r="G32" s="51"/>
      <c r="H32" s="37">
        <f t="shared" si="1"/>
        <v>0</v>
      </c>
      <c r="K32" s="6"/>
    </row>
    <row r="33" spans="1:13" x14ac:dyDescent="0.25">
      <c r="A33" s="111" t="s">
        <v>46</v>
      </c>
      <c r="B33" s="85"/>
      <c r="C33" s="78"/>
      <c r="D33" s="78"/>
      <c r="E33" s="79">
        <f t="shared" si="0"/>
        <v>0</v>
      </c>
      <c r="F33" s="80">
        <v>1</v>
      </c>
      <c r="G33" s="81"/>
      <c r="H33" s="82">
        <f t="shared" si="1"/>
        <v>0</v>
      </c>
    </row>
    <row r="34" spans="1:13" x14ac:dyDescent="0.25">
      <c r="A34" s="112"/>
      <c r="B34" s="46"/>
      <c r="C34" s="44"/>
      <c r="D34" s="44"/>
      <c r="E34" s="3">
        <f t="shared" si="0"/>
        <v>0</v>
      </c>
      <c r="F34" s="49">
        <v>1</v>
      </c>
      <c r="G34" s="50"/>
      <c r="H34" s="36">
        <f t="shared" si="1"/>
        <v>0</v>
      </c>
    </row>
    <row r="35" spans="1:13" x14ac:dyDescent="0.25">
      <c r="A35" s="112"/>
      <c r="B35" s="46"/>
      <c r="C35" s="44"/>
      <c r="D35" s="44"/>
      <c r="E35" s="3">
        <f t="shared" si="0"/>
        <v>0</v>
      </c>
      <c r="F35" s="49">
        <v>1</v>
      </c>
      <c r="G35" s="50"/>
      <c r="H35" s="36">
        <f t="shared" si="1"/>
        <v>0</v>
      </c>
    </row>
    <row r="36" spans="1:13" x14ac:dyDescent="0.25">
      <c r="A36" s="112"/>
      <c r="B36" s="46"/>
      <c r="C36" s="44"/>
      <c r="D36" s="44"/>
      <c r="E36" s="3">
        <f t="shared" si="0"/>
        <v>0</v>
      </c>
      <c r="F36" s="49">
        <v>1</v>
      </c>
      <c r="G36" s="50"/>
      <c r="H36" s="36">
        <f t="shared" si="1"/>
        <v>0</v>
      </c>
      <c r="M36" s="7"/>
    </row>
    <row r="37" spans="1:13" ht="15.75" thickBot="1" x14ac:dyDescent="0.3">
      <c r="A37" s="113"/>
      <c r="B37" s="47"/>
      <c r="C37" s="48"/>
      <c r="D37" s="48"/>
      <c r="E37" s="4">
        <f t="shared" si="0"/>
        <v>0</v>
      </c>
      <c r="F37" s="84">
        <v>1</v>
      </c>
      <c r="G37" s="51"/>
      <c r="H37" s="37">
        <f t="shared" si="1"/>
        <v>0</v>
      </c>
      <c r="M37" s="7"/>
    </row>
    <row r="38" spans="1:13" s="6" customFormat="1" x14ac:dyDescent="0.25">
      <c r="C38" s="13"/>
      <c r="D38" s="13"/>
      <c r="G38" s="28" t="s">
        <v>72</v>
      </c>
      <c r="H38" s="27">
        <f>SUM(H10:H37)</f>
        <v>0</v>
      </c>
      <c r="I38" s="25"/>
      <c r="M38" s="26"/>
    </row>
    <row r="39" spans="1:13" x14ac:dyDescent="0.25">
      <c r="B39" s="9"/>
      <c r="F39" s="10"/>
      <c r="G39" s="10"/>
      <c r="M39" s="8"/>
    </row>
    <row r="40" spans="1:13" x14ac:dyDescent="0.25">
      <c r="C40" s="31"/>
      <c r="D40" s="31"/>
      <c r="E40" s="9"/>
      <c r="F40" s="11"/>
      <c r="G40" s="11"/>
      <c r="H40" s="9"/>
      <c r="M40" s="8"/>
    </row>
    <row r="41" spans="1:13" x14ac:dyDescent="0.25">
      <c r="M41" s="8"/>
    </row>
    <row r="42" spans="1:13" x14ac:dyDescent="0.25">
      <c r="M42" s="8"/>
    </row>
    <row r="43" spans="1:13" x14ac:dyDescent="0.25">
      <c r="M43" s="8"/>
    </row>
    <row r="44" spans="1:13" x14ac:dyDescent="0.25">
      <c r="B44" s="12"/>
      <c r="C44" s="32"/>
      <c r="D44" s="32"/>
      <c r="F44" s="10"/>
      <c r="G44" s="10"/>
      <c r="M44" s="8"/>
    </row>
    <row r="45" spans="1:13" x14ac:dyDescent="0.25">
      <c r="B45" s="12"/>
      <c r="E45" s="9"/>
      <c r="H45" s="6"/>
    </row>
    <row r="46" spans="1:13" x14ac:dyDescent="0.25">
      <c r="B46" s="12"/>
      <c r="E46" s="13"/>
      <c r="H46" s="6"/>
    </row>
    <row r="47" spans="1:13" x14ac:dyDescent="0.25">
      <c r="B47" s="12"/>
      <c r="E47" s="13"/>
      <c r="H47" s="6"/>
    </row>
    <row r="48" spans="1:13" x14ac:dyDescent="0.25">
      <c r="E48" s="14"/>
      <c r="H48" s="6"/>
    </row>
    <row r="49" spans="2:8" x14ac:dyDescent="0.25">
      <c r="H49" s="6"/>
    </row>
    <row r="50" spans="2:8" x14ac:dyDescent="0.25">
      <c r="H50" s="6"/>
    </row>
    <row r="51" spans="2:8" x14ac:dyDescent="0.25">
      <c r="B51" s="9"/>
      <c r="H51" s="6"/>
    </row>
    <row r="52" spans="2:8" x14ac:dyDescent="0.25">
      <c r="C52" s="31"/>
      <c r="D52" s="31"/>
      <c r="E52" s="9"/>
      <c r="F52" s="9"/>
      <c r="G52" s="9"/>
      <c r="H52" s="15"/>
    </row>
    <row r="53" spans="2:8" x14ac:dyDescent="0.25">
      <c r="H53" s="6"/>
    </row>
    <row r="54" spans="2:8" x14ac:dyDescent="0.25">
      <c r="H54" s="6"/>
    </row>
    <row r="55" spans="2:8" x14ac:dyDescent="0.25">
      <c r="C55" s="32"/>
      <c r="D55" s="32"/>
      <c r="H55" s="6"/>
    </row>
    <row r="56" spans="2:8" x14ac:dyDescent="0.25">
      <c r="C56" s="32"/>
      <c r="D56" s="32"/>
      <c r="H56" s="6"/>
    </row>
    <row r="57" spans="2:8" x14ac:dyDescent="0.25">
      <c r="H57" s="6"/>
    </row>
    <row r="58" spans="2:8" x14ac:dyDescent="0.25">
      <c r="H58" s="6"/>
    </row>
    <row r="59" spans="2:8" x14ac:dyDescent="0.25">
      <c r="E59" s="9"/>
      <c r="H59" s="6"/>
    </row>
    <row r="60" spans="2:8" x14ac:dyDescent="0.25">
      <c r="H60" s="6"/>
    </row>
  </sheetData>
  <mergeCells count="6">
    <mergeCell ref="A1:H1"/>
    <mergeCell ref="A33:A37"/>
    <mergeCell ref="A11:A17"/>
    <mergeCell ref="A18:A24"/>
    <mergeCell ref="A25:A29"/>
    <mergeCell ref="A30:A32"/>
  </mergeCells>
  <dataValidations count="5">
    <dataValidation type="list" allowBlank="1" showInputMessage="1" showErrorMessage="1" sqref="C5">
      <formula1>$H$5:$H$6</formula1>
    </dataValidation>
    <dataValidation type="date" operator="greaterThan" allowBlank="1" showInputMessage="1" showErrorMessage="1" sqref="C3:C4">
      <formula1>36526</formula1>
    </dataValidation>
    <dataValidation type="list" operator="greaterThan" allowBlank="1" showErrorMessage="1" error="Orimligt värde" sqref="C7">
      <formula1>$I$6:$I$7</formula1>
    </dataValidation>
    <dataValidation type="list" operator="greaterThan" allowBlank="1" showErrorMessage="1" error="Orimligt värde" sqref="C6">
      <formula1>$J$6:$J$15</formula1>
    </dataValidation>
    <dataValidation type="date" allowBlank="1" showErrorMessage="1" error="Datum måste ligga inom perioden" sqref="C10:D37">
      <formula1>$C$6</formula1>
      <formula2>$C$7</formula2>
    </dataValidation>
  </dataValidations>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tabSelected="1" zoomScaleNormal="100" workbookViewId="0">
      <selection activeCell="F25" sqref="F25"/>
    </sheetView>
  </sheetViews>
  <sheetFormatPr defaultColWidth="8.85546875" defaultRowHeight="15" x14ac:dyDescent="0.25"/>
  <cols>
    <col min="1" max="1" width="18.42578125" style="2" customWidth="1"/>
    <col min="2" max="2" width="69.7109375" style="2" customWidth="1"/>
    <col min="3" max="3" width="11.7109375" style="14" customWidth="1"/>
    <col min="4" max="4" width="11.140625" style="2" bestFit="1" customWidth="1"/>
    <col min="5" max="5" width="15.7109375" style="2" bestFit="1" customWidth="1"/>
    <col min="6" max="6" width="13.85546875" style="2" customWidth="1"/>
    <col min="7" max="7" width="12.85546875" style="2" customWidth="1"/>
    <col min="8" max="16384" width="8.85546875" style="2"/>
  </cols>
  <sheetData>
    <row r="1" spans="1:6" s="1" customFormat="1" ht="16.5" thickBot="1" x14ac:dyDescent="0.3">
      <c r="A1" s="121" t="s">
        <v>54</v>
      </c>
      <c r="B1" s="121"/>
      <c r="C1" s="122"/>
    </row>
    <row r="2" spans="1:6" x14ac:dyDescent="0.25">
      <c r="B2" s="62" t="str">
        <f>'2. Registration activities'!B2</f>
        <v>First name Surname</v>
      </c>
      <c r="C2" s="63"/>
    </row>
    <row r="3" spans="1:6" x14ac:dyDescent="0.25">
      <c r="B3" s="24" t="s">
        <v>55</v>
      </c>
      <c r="C3" s="17">
        <f>'2. Registration activities'!C3</f>
        <v>0</v>
      </c>
      <c r="D3" s="5"/>
      <c r="F3" s="10"/>
    </row>
    <row r="4" spans="1:6" x14ac:dyDescent="0.25">
      <c r="B4" s="24" t="s">
        <v>56</v>
      </c>
      <c r="C4" s="89">
        <f>'2. Registration activities'!C4</f>
        <v>0</v>
      </c>
      <c r="D4" s="5"/>
      <c r="F4" s="10"/>
    </row>
    <row r="5" spans="1:6" x14ac:dyDescent="0.25">
      <c r="B5" s="24" t="s">
        <v>31</v>
      </c>
      <c r="C5" s="29">
        <f>'2. Registration activities'!C5</f>
        <v>0</v>
      </c>
      <c r="D5" s="5"/>
      <c r="F5" s="10"/>
    </row>
    <row r="6" spans="1:6" x14ac:dyDescent="0.25">
      <c r="B6" s="24" t="s">
        <v>57</v>
      </c>
      <c r="C6" s="56">
        <f>IF(C5="Doktor",1461,IF(C5="Licentiat",731,0))</f>
        <v>0</v>
      </c>
      <c r="D6" s="87">
        <f>C6-(C7-C3)</f>
        <v>-183</v>
      </c>
      <c r="F6" s="10"/>
    </row>
    <row r="7" spans="1:6" x14ac:dyDescent="0.25">
      <c r="B7" s="24" t="s">
        <v>58</v>
      </c>
      <c r="C7" s="17">
        <f>DATE('2. Registration activities'!$C$6,IF('2. Registration activities'!$C$7="Vår",1,7),1)</f>
        <v>183</v>
      </c>
      <c r="D7" s="9"/>
      <c r="E7" s="16"/>
      <c r="F7" s="16"/>
    </row>
    <row r="8" spans="1:6" ht="15.75" thickBot="1" x14ac:dyDescent="0.3">
      <c r="B8" s="64" t="s">
        <v>59</v>
      </c>
      <c r="C8" s="22">
        <f>DATE('2. Registration activities'!$C$6,IF('2. Registration activities'!$C$7="Vår",6,12),IF('2. Registration activities'!$C$7="Vår",30,31))</f>
        <v>366</v>
      </c>
      <c r="D8" s="5"/>
    </row>
    <row r="9" spans="1:6" ht="15.75" thickBot="1" x14ac:dyDescent="0.3">
      <c r="A9" s="6"/>
      <c r="B9" s="15"/>
      <c r="C9" s="39"/>
      <c r="D9" s="5"/>
      <c r="F9" s="10"/>
    </row>
    <row r="10" spans="1:6" s="58" customFormat="1" ht="15" customHeight="1" x14ac:dyDescent="0.25">
      <c r="A10" s="123" t="s">
        <v>60</v>
      </c>
      <c r="B10" s="52" t="s">
        <v>61</v>
      </c>
      <c r="C10" s="57"/>
    </row>
    <row r="11" spans="1:6" s="58" customFormat="1" x14ac:dyDescent="0.25">
      <c r="A11" s="124"/>
      <c r="B11" s="53" t="s">
        <v>62</v>
      </c>
      <c r="C11" s="66">
        <f>IF(AND(C3&gt;=C7,C3&lt;=C8),C10-(C8-C3+1)+C17,IF(AND(C4&gt;=C7,C4&lt;=C8),C10-(C4-C7+1)+C17,C10-(C8-C7+1)+C17))</f>
        <v>-184</v>
      </c>
    </row>
    <row r="12" spans="1:6" s="58" customFormat="1" x14ac:dyDescent="0.25">
      <c r="A12" s="124"/>
      <c r="B12" s="3" t="s">
        <v>63</v>
      </c>
      <c r="C12" s="54">
        <v>1</v>
      </c>
    </row>
    <row r="13" spans="1:6" s="58" customFormat="1" x14ac:dyDescent="0.25">
      <c r="A13" s="124"/>
      <c r="B13" s="59" t="s">
        <v>64</v>
      </c>
      <c r="C13" s="60">
        <f>C8+C11</f>
        <v>182</v>
      </c>
    </row>
    <row r="14" spans="1:6" s="58" customFormat="1" ht="15.75" thickBot="1" x14ac:dyDescent="0.3">
      <c r="A14" s="125"/>
      <c r="B14" s="108" t="s">
        <v>65</v>
      </c>
      <c r="C14" s="61">
        <f>C8+C11/C12</f>
        <v>182</v>
      </c>
    </row>
    <row r="15" spans="1:6" ht="15.75" thickBot="1" x14ac:dyDescent="0.3"/>
    <row r="16" spans="1:6" x14ac:dyDescent="0.25">
      <c r="A16" s="117" t="s">
        <v>66</v>
      </c>
      <c r="B16" s="34" t="s">
        <v>67</v>
      </c>
      <c r="C16" s="95">
        <f>IF(AND(C3&gt;=C7,C3&lt;=C8),0,C10-(C6-(C7-C3+1)))</f>
        <v>184</v>
      </c>
      <c r="D16" s="5"/>
      <c r="F16" s="10"/>
    </row>
    <row r="17" spans="1:6" x14ac:dyDescent="0.25">
      <c r="A17" s="118"/>
      <c r="B17" s="55" t="s">
        <v>68</v>
      </c>
      <c r="C17" s="56">
        <f>'2. Registration activities'!H38</f>
        <v>0</v>
      </c>
      <c r="D17" s="5"/>
      <c r="F17" s="10"/>
    </row>
    <row r="18" spans="1:6" x14ac:dyDescent="0.25">
      <c r="A18" s="119"/>
      <c r="B18" s="35" t="s">
        <v>69</v>
      </c>
      <c r="C18" s="65">
        <f>C16+C17</f>
        <v>184</v>
      </c>
    </row>
    <row r="19" spans="1:6" ht="15.75" thickBot="1" x14ac:dyDescent="0.3">
      <c r="A19" s="120"/>
      <c r="B19" s="38" t="s">
        <v>70</v>
      </c>
      <c r="C19" s="67">
        <f>IF(AND(C3&gt;=C7,C3&lt;=C8),(C8-C3+1-C17)/(C8-C7+1),IF(AND(C4&gt;=C7,C4&lt;=C8),(C4-C7+1-C17)/(C8-C7+1),(C8-C7+1-C17)/(C8-C7+1)))</f>
        <v>1</v>
      </c>
    </row>
    <row r="20" spans="1:6" s="6" customFormat="1" x14ac:dyDescent="0.25">
      <c r="C20" s="40"/>
      <c r="D20" s="18"/>
      <c r="F20" s="19"/>
    </row>
  </sheetData>
  <mergeCells count="3">
    <mergeCell ref="A16:A19"/>
    <mergeCell ref="A1:C1"/>
    <mergeCell ref="A10:A14"/>
  </mergeCells>
  <dataValidations count="3">
    <dataValidation type="decimal" operator="greaterThanOrEqual" allowBlank="1" showInputMessage="1" showErrorMessage="1" error="Måste vara minst 50%!" sqref="C12">
      <formula1>0.5</formula1>
    </dataValidation>
    <dataValidation allowBlank="1" showInputMessage="1" showErrorMessage="1" error="Orimligt värde" sqref="C6"/>
    <dataValidation type="whole" allowBlank="1" showErrorMessage="1" error="Orimligt värde" sqref="C10">
      <formula1>0</formula1>
      <formula2>C6</formula2>
    </dataValidation>
  </dataValidations>
  <pageMargins left="0.7" right="0.7" top="0.75" bottom="0.75" header="0.3" footer="0.3"/>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opLeftCell="A7" workbookViewId="0">
      <selection activeCell="B25" sqref="B25"/>
    </sheetView>
  </sheetViews>
  <sheetFormatPr defaultColWidth="8.85546875" defaultRowHeight="15" x14ac:dyDescent="0.25"/>
  <cols>
    <col min="1" max="1" width="47.5703125" style="2" customWidth="1"/>
    <col min="2" max="2" width="80.140625" style="2" bestFit="1" customWidth="1"/>
    <col min="3" max="4" width="11.28515625" style="14" customWidth="1"/>
    <col min="5" max="5" width="13.5703125" style="2" customWidth="1"/>
    <col min="6" max="6" width="8.7109375" style="2" customWidth="1"/>
    <col min="7" max="7" width="8.140625" style="2" customWidth="1"/>
    <col min="8" max="8" width="11.28515625" style="2" customWidth="1"/>
    <col min="9" max="9" width="12.85546875" style="2" customWidth="1"/>
    <col min="10" max="16384" width="8.85546875" style="2"/>
  </cols>
  <sheetData>
    <row r="1" spans="1:10" s="1" customFormat="1" ht="15" customHeight="1" thickBot="1" x14ac:dyDescent="0.3">
      <c r="A1" s="110" t="s">
        <v>53</v>
      </c>
      <c r="B1" s="110"/>
      <c r="C1" s="110"/>
      <c r="D1" s="110"/>
      <c r="E1" s="110"/>
      <c r="F1" s="110"/>
      <c r="G1" s="110"/>
      <c r="H1" s="110"/>
    </row>
    <row r="2" spans="1:10" x14ac:dyDescent="0.25">
      <c r="B2" s="42" t="s">
        <v>28</v>
      </c>
      <c r="C2" s="30"/>
    </row>
    <row r="3" spans="1:10" x14ac:dyDescent="0.25">
      <c r="B3" s="24" t="s">
        <v>29</v>
      </c>
      <c r="C3" s="43">
        <v>44197</v>
      </c>
      <c r="E3" s="27"/>
      <c r="F3" s="27"/>
      <c r="G3" s="27"/>
      <c r="H3" s="27"/>
    </row>
    <row r="4" spans="1:10" x14ac:dyDescent="0.25">
      <c r="B4" s="24" t="s">
        <v>30</v>
      </c>
      <c r="C4" s="43"/>
      <c r="E4" s="27"/>
      <c r="F4" s="27"/>
      <c r="G4" s="27"/>
      <c r="H4" s="27"/>
    </row>
    <row r="5" spans="1:10" x14ac:dyDescent="0.25">
      <c r="B5" s="20" t="s">
        <v>31</v>
      </c>
      <c r="C5" s="90" t="s">
        <v>0</v>
      </c>
      <c r="E5" s="41"/>
      <c r="F5" s="41"/>
      <c r="G5" s="41"/>
      <c r="H5" s="88"/>
    </row>
    <row r="6" spans="1:10" x14ac:dyDescent="0.25">
      <c r="B6" s="20" t="s">
        <v>32</v>
      </c>
      <c r="C6" s="90">
        <v>2021</v>
      </c>
      <c r="E6" s="27"/>
      <c r="F6" s="27"/>
      <c r="G6" s="27"/>
      <c r="H6" s="88"/>
      <c r="I6" s="92"/>
      <c r="J6" s="92"/>
    </row>
    <row r="7" spans="1:10" ht="15.75" thickBot="1" x14ac:dyDescent="0.3">
      <c r="B7" s="21" t="s">
        <v>33</v>
      </c>
      <c r="C7" s="91" t="s">
        <v>14</v>
      </c>
      <c r="E7" s="27"/>
      <c r="F7" s="27"/>
      <c r="G7" s="27"/>
      <c r="H7" s="27"/>
      <c r="I7" s="92"/>
      <c r="J7" s="93"/>
    </row>
    <row r="8" spans="1:10" s="6" customFormat="1" ht="15.75" thickBot="1" x14ac:dyDescent="0.3">
      <c r="B8" s="15"/>
      <c r="C8" s="23"/>
      <c r="I8" s="93"/>
      <c r="J8" s="94"/>
    </row>
    <row r="9" spans="1:10" s="33" customFormat="1" ht="45.75" thickBot="1" x14ac:dyDescent="0.3">
      <c r="A9" s="68"/>
      <c r="B9" s="69" t="s">
        <v>34</v>
      </c>
      <c r="C9" s="105" t="s">
        <v>47</v>
      </c>
      <c r="D9" s="105" t="s">
        <v>48</v>
      </c>
      <c r="E9" s="105" t="s">
        <v>49</v>
      </c>
      <c r="F9" s="105" t="s">
        <v>50</v>
      </c>
      <c r="G9" s="106" t="s">
        <v>51</v>
      </c>
      <c r="H9" s="107" t="s">
        <v>52</v>
      </c>
      <c r="J9" s="94"/>
    </row>
    <row r="10" spans="1:10" ht="15.75" thickBot="1" x14ac:dyDescent="0.3">
      <c r="A10" s="70" t="s">
        <v>41</v>
      </c>
      <c r="B10" s="71" t="s">
        <v>35</v>
      </c>
      <c r="C10" s="72"/>
      <c r="D10" s="72"/>
      <c r="E10" s="73"/>
      <c r="F10" s="74"/>
      <c r="G10" s="75"/>
      <c r="H10" s="76"/>
      <c r="J10" s="94"/>
    </row>
    <row r="11" spans="1:10" ht="15" customHeight="1" x14ac:dyDescent="0.25">
      <c r="A11" s="114" t="s">
        <v>42</v>
      </c>
      <c r="B11" s="77"/>
      <c r="C11" s="78">
        <v>44197</v>
      </c>
      <c r="D11" s="78">
        <v>44378</v>
      </c>
      <c r="E11" s="79">
        <v>182</v>
      </c>
      <c r="F11" s="80">
        <v>0.5</v>
      </c>
      <c r="G11" s="81"/>
      <c r="H11" s="82">
        <v>91</v>
      </c>
      <c r="J11" s="94"/>
    </row>
    <row r="12" spans="1:10" x14ac:dyDescent="0.25">
      <c r="A12" s="115"/>
      <c r="B12" s="45"/>
      <c r="C12" s="44"/>
      <c r="D12" s="44"/>
      <c r="E12" s="3"/>
      <c r="F12" s="49"/>
      <c r="G12" s="50"/>
      <c r="H12" s="36"/>
      <c r="J12" s="94"/>
    </row>
    <row r="13" spans="1:10" ht="15.75" thickBot="1" x14ac:dyDescent="0.3">
      <c r="A13" s="115"/>
      <c r="B13" s="45"/>
      <c r="C13" s="44"/>
      <c r="D13" s="44"/>
      <c r="E13" s="3"/>
      <c r="F13" s="49"/>
      <c r="G13" s="50"/>
      <c r="H13" s="36"/>
      <c r="J13" s="94"/>
    </row>
    <row r="14" spans="1:10" x14ac:dyDescent="0.25">
      <c r="A14" s="115"/>
      <c r="B14" s="45"/>
      <c r="C14" s="78"/>
      <c r="D14" s="78"/>
      <c r="E14" s="3"/>
      <c r="F14" s="49"/>
      <c r="G14" s="50"/>
      <c r="H14" s="36"/>
      <c r="J14" s="94"/>
    </row>
    <row r="15" spans="1:10" x14ac:dyDescent="0.25">
      <c r="A15" s="115"/>
      <c r="B15" s="45"/>
      <c r="C15" s="44"/>
      <c r="D15" s="44"/>
      <c r="E15" s="3"/>
      <c r="F15" s="49"/>
      <c r="G15" s="50"/>
      <c r="H15" s="36"/>
    </row>
    <row r="16" spans="1:10" x14ac:dyDescent="0.25">
      <c r="A16" s="115"/>
      <c r="B16" s="45"/>
      <c r="C16" s="44"/>
      <c r="D16" s="44"/>
      <c r="E16" s="3"/>
      <c r="F16" s="49"/>
      <c r="G16" s="50"/>
      <c r="H16" s="36"/>
    </row>
    <row r="17" spans="1:11" ht="15.75" thickBot="1" x14ac:dyDescent="0.3">
      <c r="A17" s="116"/>
      <c r="B17" s="83"/>
      <c r="C17" s="48"/>
      <c r="D17" s="48"/>
      <c r="E17" s="4"/>
      <c r="F17" s="84"/>
      <c r="G17" s="51"/>
      <c r="H17" s="37"/>
    </row>
    <row r="18" spans="1:11" ht="15" customHeight="1" x14ac:dyDescent="0.25">
      <c r="A18" s="114" t="s">
        <v>43</v>
      </c>
      <c r="B18" s="85"/>
      <c r="C18" s="78"/>
      <c r="D18" s="78"/>
      <c r="E18" s="79"/>
      <c r="F18" s="80"/>
      <c r="G18" s="81"/>
      <c r="H18" s="82"/>
    </row>
    <row r="19" spans="1:11" x14ac:dyDescent="0.25">
      <c r="A19" s="115"/>
      <c r="B19" s="46"/>
      <c r="C19" s="44"/>
      <c r="D19" s="44"/>
      <c r="E19" s="3"/>
      <c r="F19" s="49"/>
      <c r="G19" s="50"/>
      <c r="H19" s="36"/>
    </row>
    <row r="20" spans="1:11" x14ac:dyDescent="0.25">
      <c r="A20" s="115"/>
      <c r="B20" s="46"/>
      <c r="C20" s="44"/>
      <c r="D20" s="44"/>
      <c r="E20" s="3"/>
      <c r="F20" s="49"/>
      <c r="G20" s="50"/>
      <c r="H20" s="36"/>
    </row>
    <row r="21" spans="1:11" x14ac:dyDescent="0.25">
      <c r="A21" s="115"/>
      <c r="B21" s="46"/>
      <c r="C21" s="44"/>
      <c r="D21" s="44"/>
      <c r="E21" s="3"/>
      <c r="F21" s="49"/>
      <c r="G21" s="50"/>
      <c r="H21" s="36"/>
    </row>
    <row r="22" spans="1:11" x14ac:dyDescent="0.25">
      <c r="A22" s="115"/>
      <c r="B22" s="46"/>
      <c r="C22" s="44"/>
      <c r="D22" s="44"/>
      <c r="E22" s="3"/>
      <c r="F22" s="49"/>
      <c r="G22" s="50"/>
      <c r="H22" s="36"/>
    </row>
    <row r="23" spans="1:11" x14ac:dyDescent="0.25">
      <c r="A23" s="115"/>
      <c r="B23" s="46"/>
      <c r="C23" s="44"/>
      <c r="D23" s="44"/>
      <c r="E23" s="3"/>
      <c r="F23" s="49"/>
      <c r="G23" s="50"/>
      <c r="H23" s="36"/>
    </row>
    <row r="24" spans="1:11" ht="15.75" thickBot="1" x14ac:dyDescent="0.3">
      <c r="A24" s="116"/>
      <c r="B24" s="47"/>
      <c r="C24" s="48"/>
      <c r="D24" s="48"/>
      <c r="E24" s="4"/>
      <c r="F24" s="84"/>
      <c r="G24" s="51"/>
      <c r="H24" s="37"/>
    </row>
    <row r="25" spans="1:11" ht="15" customHeight="1" x14ac:dyDescent="0.25">
      <c r="A25" s="114" t="s">
        <v>44</v>
      </c>
      <c r="B25" s="77" t="s">
        <v>36</v>
      </c>
      <c r="C25" s="78"/>
      <c r="D25" s="78"/>
      <c r="E25" s="79"/>
      <c r="F25" s="80"/>
      <c r="G25" s="81"/>
      <c r="H25" s="82"/>
    </row>
    <row r="26" spans="1:11" x14ac:dyDescent="0.25">
      <c r="A26" s="115"/>
      <c r="B26" s="45" t="s">
        <v>4</v>
      </c>
      <c r="C26" s="44"/>
      <c r="D26" s="44"/>
      <c r="E26" s="3"/>
      <c r="F26" s="49"/>
      <c r="G26" s="50"/>
      <c r="H26" s="36"/>
    </row>
    <row r="27" spans="1:11" x14ac:dyDescent="0.25">
      <c r="A27" s="115"/>
      <c r="B27" s="46" t="s">
        <v>37</v>
      </c>
      <c r="C27" s="44"/>
      <c r="D27" s="44"/>
      <c r="E27" s="3"/>
      <c r="F27" s="49"/>
      <c r="G27" s="50"/>
      <c r="H27" s="36"/>
    </row>
    <row r="28" spans="1:11" x14ac:dyDescent="0.25">
      <c r="A28" s="115"/>
      <c r="B28" s="45"/>
      <c r="C28" s="44"/>
      <c r="D28" s="44"/>
      <c r="E28" s="3"/>
      <c r="F28" s="49"/>
      <c r="G28" s="50"/>
      <c r="H28" s="36"/>
    </row>
    <row r="29" spans="1:11" ht="15.75" thickBot="1" x14ac:dyDescent="0.3">
      <c r="A29" s="116"/>
      <c r="B29" s="47"/>
      <c r="C29" s="48"/>
      <c r="D29" s="48"/>
      <c r="E29" s="4"/>
      <c r="F29" s="84"/>
      <c r="G29" s="51"/>
      <c r="H29" s="37"/>
    </row>
    <row r="30" spans="1:11" ht="15" customHeight="1" x14ac:dyDescent="0.25">
      <c r="A30" s="114" t="s">
        <v>45</v>
      </c>
      <c r="B30" s="85" t="s">
        <v>38</v>
      </c>
      <c r="C30" s="78">
        <v>44287</v>
      </c>
      <c r="D30" s="78">
        <v>44316</v>
      </c>
      <c r="E30" s="79">
        <v>30</v>
      </c>
      <c r="F30" s="80">
        <v>0.5</v>
      </c>
      <c r="G30" s="81"/>
      <c r="H30" s="82">
        <v>15</v>
      </c>
    </row>
    <row r="31" spans="1:11" x14ac:dyDescent="0.25">
      <c r="A31" s="115"/>
      <c r="B31" s="46" t="s">
        <v>39</v>
      </c>
      <c r="C31" s="44"/>
      <c r="D31" s="44"/>
      <c r="E31" s="3"/>
      <c r="F31" s="49"/>
      <c r="G31" s="50"/>
      <c r="H31" s="36"/>
    </row>
    <row r="32" spans="1:11" ht="15.75" thickBot="1" x14ac:dyDescent="0.3">
      <c r="A32" s="116"/>
      <c r="B32" s="86" t="s">
        <v>40</v>
      </c>
      <c r="C32" s="48"/>
      <c r="D32" s="48"/>
      <c r="E32" s="4"/>
      <c r="F32" s="84"/>
      <c r="G32" s="51"/>
      <c r="H32" s="37"/>
      <c r="K32" s="6"/>
    </row>
    <row r="33" spans="1:13" x14ac:dyDescent="0.25">
      <c r="A33" s="111" t="s">
        <v>46</v>
      </c>
      <c r="B33" s="85"/>
      <c r="C33" s="78"/>
      <c r="D33" s="78"/>
      <c r="E33" s="79"/>
      <c r="F33" s="80"/>
      <c r="G33" s="81"/>
      <c r="H33" s="82"/>
    </row>
    <row r="34" spans="1:13" x14ac:dyDescent="0.25">
      <c r="A34" s="112"/>
      <c r="B34" s="46"/>
      <c r="C34" s="44"/>
      <c r="D34" s="44"/>
      <c r="E34" s="3"/>
      <c r="F34" s="49"/>
      <c r="G34" s="50"/>
      <c r="H34" s="36"/>
    </row>
    <row r="35" spans="1:13" x14ac:dyDescent="0.25">
      <c r="A35" s="112"/>
      <c r="B35" s="46"/>
      <c r="C35" s="44"/>
      <c r="D35" s="44"/>
      <c r="E35" s="3"/>
      <c r="F35" s="49"/>
      <c r="G35" s="50"/>
      <c r="H35" s="36"/>
    </row>
    <row r="36" spans="1:13" x14ac:dyDescent="0.25">
      <c r="A36" s="112"/>
      <c r="B36" s="46"/>
      <c r="C36" s="44"/>
      <c r="D36" s="44"/>
      <c r="E36" s="3"/>
      <c r="F36" s="49"/>
      <c r="G36" s="50"/>
      <c r="H36" s="36"/>
      <c r="M36" s="7"/>
    </row>
    <row r="37" spans="1:13" ht="15.75" thickBot="1" x14ac:dyDescent="0.3">
      <c r="A37" s="113"/>
      <c r="B37" s="47"/>
      <c r="C37" s="48"/>
      <c r="D37" s="48"/>
      <c r="E37" s="4"/>
      <c r="F37" s="84"/>
      <c r="G37" s="51"/>
      <c r="H37" s="37"/>
      <c r="M37" s="7"/>
    </row>
    <row r="38" spans="1:13" s="6" customFormat="1" x14ac:dyDescent="0.25">
      <c r="C38" s="13"/>
      <c r="D38" s="13"/>
      <c r="G38" s="28"/>
      <c r="H38" s="27"/>
      <c r="I38" s="25"/>
      <c r="M38" s="26"/>
    </row>
    <row r="39" spans="1:13" x14ac:dyDescent="0.25">
      <c r="B39" s="9"/>
      <c r="F39" s="10"/>
      <c r="G39" s="10"/>
      <c r="M39" s="8"/>
    </row>
    <row r="40" spans="1:13" x14ac:dyDescent="0.25">
      <c r="C40" s="31"/>
      <c r="D40" s="31"/>
      <c r="E40" s="9"/>
      <c r="F40" s="11"/>
      <c r="G40" s="11"/>
      <c r="H40" s="9"/>
      <c r="M40" s="8"/>
    </row>
    <row r="41" spans="1:13" x14ac:dyDescent="0.25">
      <c r="M41" s="8"/>
    </row>
    <row r="42" spans="1:13" x14ac:dyDescent="0.25">
      <c r="M42" s="8"/>
    </row>
    <row r="43" spans="1:13" x14ac:dyDescent="0.25">
      <c r="M43" s="8"/>
    </row>
    <row r="44" spans="1:13" x14ac:dyDescent="0.25">
      <c r="B44" s="12"/>
      <c r="C44" s="32"/>
      <c r="D44" s="32"/>
      <c r="F44" s="10"/>
      <c r="G44" s="10"/>
      <c r="M44" s="8"/>
    </row>
    <row r="45" spans="1:13" x14ac:dyDescent="0.25">
      <c r="B45" s="12"/>
      <c r="E45" s="9"/>
      <c r="H45" s="6"/>
    </row>
    <row r="46" spans="1:13" x14ac:dyDescent="0.25">
      <c r="B46" s="12"/>
      <c r="E46" s="13"/>
      <c r="H46" s="6"/>
    </row>
    <row r="47" spans="1:13" x14ac:dyDescent="0.25">
      <c r="B47" s="12"/>
      <c r="E47" s="13"/>
      <c r="H47" s="6"/>
    </row>
    <row r="48" spans="1:13" x14ac:dyDescent="0.25">
      <c r="E48" s="14"/>
      <c r="H48" s="6"/>
    </row>
    <row r="49" spans="2:8" x14ac:dyDescent="0.25">
      <c r="H49" s="6"/>
    </row>
    <row r="50" spans="2:8" x14ac:dyDescent="0.25">
      <c r="H50" s="6"/>
    </row>
    <row r="51" spans="2:8" x14ac:dyDescent="0.25">
      <c r="B51" s="9"/>
      <c r="H51" s="6"/>
    </row>
    <row r="52" spans="2:8" x14ac:dyDescent="0.25">
      <c r="C52" s="31"/>
      <c r="D52" s="31"/>
      <c r="E52" s="9"/>
      <c r="F52" s="9"/>
      <c r="G52" s="9"/>
      <c r="H52" s="15"/>
    </row>
    <row r="53" spans="2:8" x14ac:dyDescent="0.25">
      <c r="H53" s="6"/>
    </row>
    <row r="54" spans="2:8" x14ac:dyDescent="0.25">
      <c r="H54" s="6"/>
    </row>
    <row r="55" spans="2:8" x14ac:dyDescent="0.25">
      <c r="C55" s="32"/>
      <c r="D55" s="32"/>
      <c r="H55" s="6"/>
    </row>
    <row r="56" spans="2:8" x14ac:dyDescent="0.25">
      <c r="C56" s="32"/>
      <c r="D56" s="32"/>
      <c r="H56" s="6"/>
    </row>
    <row r="57" spans="2:8" x14ac:dyDescent="0.25">
      <c r="H57" s="6"/>
    </row>
    <row r="58" spans="2:8" x14ac:dyDescent="0.25">
      <c r="H58" s="6"/>
    </row>
    <row r="59" spans="2:8" x14ac:dyDescent="0.25">
      <c r="E59" s="9"/>
      <c r="H59" s="6"/>
    </row>
    <row r="60" spans="2:8" x14ac:dyDescent="0.25">
      <c r="H60" s="6"/>
    </row>
  </sheetData>
  <mergeCells count="6">
    <mergeCell ref="A33:A37"/>
    <mergeCell ref="A1:H1"/>
    <mergeCell ref="A11:A17"/>
    <mergeCell ref="A18:A24"/>
    <mergeCell ref="A25:A29"/>
    <mergeCell ref="A30:A3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29" sqref="B29"/>
    </sheetView>
  </sheetViews>
  <sheetFormatPr defaultColWidth="8.85546875" defaultRowHeight="15" x14ac:dyDescent="0.25"/>
  <cols>
    <col min="1" max="1" width="18.42578125" style="2" customWidth="1"/>
    <col min="2" max="2" width="69.7109375" style="2" customWidth="1"/>
    <col min="3" max="3" width="11.7109375" style="14" customWidth="1"/>
    <col min="4" max="4" width="11.140625" style="2" bestFit="1" customWidth="1"/>
    <col min="5" max="5" width="15.7109375" style="2" bestFit="1" customWidth="1"/>
    <col min="6" max="6" width="13.85546875" style="2" customWidth="1"/>
    <col min="7" max="7" width="12.85546875" style="2" customWidth="1"/>
    <col min="8" max="16384" width="8.85546875" style="2"/>
  </cols>
  <sheetData>
    <row r="1" spans="1:6" s="1" customFormat="1" ht="16.5" thickBot="1" x14ac:dyDescent="0.3">
      <c r="A1" s="121" t="s">
        <v>54</v>
      </c>
      <c r="B1" s="121"/>
      <c r="C1" s="122"/>
    </row>
    <row r="2" spans="1:6" x14ac:dyDescent="0.25">
      <c r="B2" s="62" t="s">
        <v>71</v>
      </c>
      <c r="C2" s="63"/>
    </row>
    <row r="3" spans="1:6" x14ac:dyDescent="0.25">
      <c r="B3" s="24" t="s">
        <v>55</v>
      </c>
      <c r="C3" s="17">
        <v>44197</v>
      </c>
      <c r="D3" s="5"/>
      <c r="F3" s="10"/>
    </row>
    <row r="4" spans="1:6" x14ac:dyDescent="0.25">
      <c r="B4" s="24" t="s">
        <v>56</v>
      </c>
      <c r="C4" s="89" t="s">
        <v>15</v>
      </c>
      <c r="D4" s="5"/>
      <c r="F4" s="10"/>
    </row>
    <row r="5" spans="1:6" x14ac:dyDescent="0.25">
      <c r="B5" s="24" t="s">
        <v>31</v>
      </c>
      <c r="C5" s="29" t="s">
        <v>0</v>
      </c>
      <c r="D5" s="5"/>
      <c r="F5" s="10"/>
    </row>
    <row r="6" spans="1:6" x14ac:dyDescent="0.25">
      <c r="B6" s="24" t="s">
        <v>57</v>
      </c>
      <c r="C6" s="56">
        <v>1461</v>
      </c>
      <c r="D6" s="87"/>
      <c r="F6" s="10"/>
    </row>
    <row r="7" spans="1:6" x14ac:dyDescent="0.25">
      <c r="B7" s="24" t="s">
        <v>58</v>
      </c>
      <c r="C7" s="17">
        <v>44197</v>
      </c>
      <c r="D7" s="9"/>
      <c r="E7" s="16"/>
      <c r="F7" s="16"/>
    </row>
    <row r="8" spans="1:6" ht="15.75" thickBot="1" x14ac:dyDescent="0.3">
      <c r="B8" s="64" t="s">
        <v>59</v>
      </c>
      <c r="C8" s="22">
        <v>44377</v>
      </c>
      <c r="D8" s="5"/>
    </row>
    <row r="9" spans="1:6" ht="15.75" thickBot="1" x14ac:dyDescent="0.3">
      <c r="A9" s="6"/>
      <c r="B9" s="15"/>
      <c r="C9" s="39"/>
      <c r="D9" s="5"/>
      <c r="F9" s="10"/>
    </row>
    <row r="10" spans="1:6" s="58" customFormat="1" ht="15" customHeight="1" x14ac:dyDescent="0.25">
      <c r="A10" s="123" t="s">
        <v>60</v>
      </c>
      <c r="B10" s="52" t="s">
        <v>61</v>
      </c>
      <c r="C10" s="57">
        <v>1461</v>
      </c>
    </row>
    <row r="11" spans="1:6" s="58" customFormat="1" x14ac:dyDescent="0.25">
      <c r="A11" s="124"/>
      <c r="B11" s="53" t="s">
        <v>62</v>
      </c>
      <c r="C11" s="66">
        <v>1386</v>
      </c>
    </row>
    <row r="12" spans="1:6" s="58" customFormat="1" x14ac:dyDescent="0.25">
      <c r="A12" s="124"/>
      <c r="B12" s="3" t="s">
        <v>63</v>
      </c>
      <c r="C12" s="54">
        <v>1</v>
      </c>
    </row>
    <row r="13" spans="1:6" s="58" customFormat="1" x14ac:dyDescent="0.25">
      <c r="A13" s="124"/>
      <c r="B13" s="59" t="s">
        <v>64</v>
      </c>
      <c r="C13" s="60">
        <v>45763</v>
      </c>
    </row>
    <row r="14" spans="1:6" s="58" customFormat="1" ht="15.75" thickBot="1" x14ac:dyDescent="0.3">
      <c r="A14" s="125"/>
      <c r="B14" s="108" t="s">
        <v>65</v>
      </c>
      <c r="C14" s="61">
        <v>45763</v>
      </c>
    </row>
    <row r="15" spans="1:6" ht="15.75" thickBot="1" x14ac:dyDescent="0.3"/>
    <row r="16" spans="1:6" x14ac:dyDescent="0.25">
      <c r="A16" s="117" t="s">
        <v>66</v>
      </c>
      <c r="B16" s="34" t="s">
        <v>67</v>
      </c>
      <c r="C16" s="95">
        <v>0</v>
      </c>
      <c r="D16" s="5"/>
      <c r="F16" s="10"/>
    </row>
    <row r="17" spans="1:6" x14ac:dyDescent="0.25">
      <c r="A17" s="118"/>
      <c r="B17" s="55" t="s">
        <v>68</v>
      </c>
      <c r="C17" s="56">
        <v>106</v>
      </c>
      <c r="D17" s="5"/>
      <c r="F17" s="10"/>
    </row>
    <row r="18" spans="1:6" x14ac:dyDescent="0.25">
      <c r="A18" s="119"/>
      <c r="B18" s="35" t="s">
        <v>69</v>
      </c>
      <c r="C18" s="65">
        <v>106</v>
      </c>
    </row>
    <row r="19" spans="1:6" ht="15.75" thickBot="1" x14ac:dyDescent="0.3">
      <c r="A19" s="120"/>
      <c r="B19" s="38" t="s">
        <v>70</v>
      </c>
      <c r="C19" s="67">
        <v>0.41</v>
      </c>
    </row>
    <row r="20" spans="1:6" s="6" customFormat="1" x14ac:dyDescent="0.25">
      <c r="C20" s="40"/>
      <c r="D20" s="18"/>
      <c r="F20" s="19"/>
    </row>
  </sheetData>
  <mergeCells count="3">
    <mergeCell ref="A1:C1"/>
    <mergeCell ref="A10:A14"/>
    <mergeCell ref="A16:A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C30B9E08989F346AF796D479B382003" ma:contentTypeVersion="0" ma:contentTypeDescription="Create a new document." ma:contentTypeScope="" ma:versionID="980155a29752ad8d745d478794ebd57d">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FA3605-BECA-46E8-B683-EA9F4EA000B5}">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8CE1BB5C-E477-4E0F-891B-72E3257256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9AFF605-E9C2-4E08-8201-1D4401ED80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Introduction</vt:lpstr>
      <vt:lpstr>2. Registration activities</vt:lpstr>
      <vt:lpstr>3. Calculations</vt:lpstr>
      <vt:lpstr>4. Example registration</vt:lpstr>
      <vt:lpstr>5. Example calculations</vt:lpstr>
    </vt:vector>
  </TitlesOfParts>
  <Company>SLU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Lotta Hansson</dc:creator>
  <cp:lastModifiedBy>Lotta Hansson</cp:lastModifiedBy>
  <cp:lastPrinted>2017-10-12T15:34:12Z</cp:lastPrinted>
  <dcterms:created xsi:type="dcterms:W3CDTF">2017-09-27T14:13:35Z</dcterms:created>
  <dcterms:modified xsi:type="dcterms:W3CDTF">2021-06-09T13:29:43Z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0x0101006C30B9E08989F346AF796D479B382003</vt:lpwstr>
  </property>
</Properties>
</file>